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120" windowHeight="8535" tabRatio="836" activeTab="2"/>
  </bookViews>
  <sheets>
    <sheet name="خلاصه کارکرد)" sheetId="1" r:id="rId1"/>
    <sheet name="جلد خلاصه فصول )" sheetId="2" r:id="rId2"/>
    <sheet name="خلاصه فصول 1تا 15" sheetId="3" r:id="rId3"/>
    <sheet name="خلاصه فصول 15 تا 28" sheetId="4" r:id="rId4"/>
    <sheet name="جلد برگ مالی ) (2)" sheetId="5" r:id="rId5"/>
    <sheet name="فصل (2و3)" sheetId="6" r:id="rId6"/>
    <sheet name="فصل(4و5)" sheetId="7" r:id="rId7"/>
    <sheet name="فصل(7) " sheetId="8" r:id="rId8"/>
    <sheet name="فصل(8)  " sheetId="9" r:id="rId9"/>
    <sheet name="فصل(9) " sheetId="10" r:id="rId10"/>
    <sheet name="فصل(10و11) " sheetId="11" r:id="rId11"/>
    <sheet name="فصل(13)" sheetId="12" r:id="rId12"/>
    <sheet name="فصل(17و16)" sheetId="13" r:id="rId13"/>
    <sheet name="فصل(18)" sheetId="14" r:id="rId14"/>
    <sheet name="فصل(19)" sheetId="15" r:id="rId15"/>
    <sheet name="فصل( 21و20)" sheetId="16" r:id="rId16"/>
    <sheet name="فصل(22)" sheetId="17" r:id="rId17"/>
    <sheet name="فصل(23و24)" sheetId="18" r:id="rId18"/>
    <sheet name="فصل(25)" sheetId="19" r:id="rId19"/>
    <sheet name="فصل(28)" sheetId="20" r:id="rId20"/>
  </sheets>
  <externalReferences>
    <externalReference r:id="rId23"/>
    <externalReference r:id="rId24"/>
  </externalReferences>
  <definedNames>
    <definedName name="_xlnm.Print_Area" localSheetId="3">'خلاصه فصول 15 تا 28'!$A$2:$J$28</definedName>
    <definedName name="_xlnm.Print_Area" localSheetId="13">'فصل(18)'!$A$1:$H$18</definedName>
    <definedName name="_xlnm.Print_Area" localSheetId="8">'فصل(8)  '!$A$1:$H$19</definedName>
  </definedNames>
  <calcPr fullCalcOnLoad="1"/>
</workbook>
</file>

<file path=xl/sharedStrings.xml><?xml version="1.0" encoding="utf-8"?>
<sst xmlns="http://schemas.openxmlformats.org/spreadsheetml/2006/main" count="744" uniqueCount="296">
  <si>
    <t>ملاحظات</t>
  </si>
  <si>
    <t xml:space="preserve">    پیمانکار :</t>
  </si>
  <si>
    <t xml:space="preserve">   مهندس ناظر :</t>
  </si>
  <si>
    <t xml:space="preserve">     کارفرما :</t>
  </si>
  <si>
    <t>180305</t>
  </si>
  <si>
    <t>180309</t>
  </si>
  <si>
    <t>180808</t>
  </si>
  <si>
    <t>/ اندود گچ و خاک به ضخامت تا 2.5سانتیمتر،برای زیر سقفها</t>
  </si>
  <si>
    <t>فصل نوزدهم-کارهای چوبی</t>
  </si>
  <si>
    <t>190706</t>
  </si>
  <si>
    <t>فصل دوم - عملیات خاکی با دست</t>
  </si>
  <si>
    <t>فصل سوم - عملیات خاکی باماشین</t>
  </si>
  <si>
    <t>فصل چهارم - عملیات بنایی باسنگ</t>
  </si>
  <si>
    <t>خلاصه فصول</t>
  </si>
  <si>
    <t>فصل بيست وپنجم-رنگ آميزي</t>
  </si>
  <si>
    <t>250301</t>
  </si>
  <si>
    <t>250304</t>
  </si>
  <si>
    <t>250401</t>
  </si>
  <si>
    <t>250501</t>
  </si>
  <si>
    <t>250502</t>
  </si>
  <si>
    <t>فصل بيست و شش-زيراساس واساس</t>
  </si>
  <si>
    <t>020103</t>
  </si>
  <si>
    <t>020401</t>
  </si>
  <si>
    <t>030701</t>
  </si>
  <si>
    <t>فصل اول - عملیات تخریب</t>
  </si>
  <si>
    <t>تهیه و ساخت کلاف در چوبی به ابعاد 6*3.8  سانتیمتریا مقطع معادل آن، با چوب نراد خارجی ، همراه با دو قید چوبی به ابعاد 6*3.8 یا معدل آن به طول 20 سانتیمتر برای نصب قفل.</t>
  </si>
  <si>
    <t>تهیه، ساخت و جا گذاری شبکه به ابعاد  داخل  7*7 سانتیمترداخل کلاف چوبی در، از چوب نراد خارجی به ضخامت 6 میلیمتر.</t>
  </si>
  <si>
    <t>تهیه و نصب پوشش دو روی در، با تخته سه لایی  داخلی به ضخامت 4 میلیمتر، با پرس کردن.</t>
  </si>
  <si>
    <t>نصب در چوبی و یراق کوبی آن (بدون بهایی را قآلات).</t>
  </si>
  <si>
    <t xml:space="preserve">تهیه و ساخت در کمد و گنجه از ام. دی. اف (MDF) PVC رنگی به ضخامت 16 میلیمتر و نصب نوار محیط آن
</t>
  </si>
  <si>
    <t>لنگه</t>
  </si>
  <si>
    <t>تهیه مصالح و طبقه بندی و تقسیمات داخلی کمدها و  گنج هها با ام. دی. اف (MDF) رنگی به ضخامت 16 میلیمتر با تکی هگا ههای لازم برحسب سطوح طبقات و تقسیمات داخلی و نیز نصب نوار پی. وی. سی.</t>
  </si>
  <si>
    <t>جمع فصل :19</t>
  </si>
  <si>
    <t>فصل بیستم -کاشی و سرا میک کاری</t>
  </si>
  <si>
    <t>کاشی کاری با کاشی لعابی با سطح بیش از 5 تا 6 دسیمتر مربع.</t>
  </si>
  <si>
    <t>نصب سرامیک لعابدار با سطح 2.5تا 4 دسیمتر مربع</t>
  </si>
  <si>
    <t>نصب سرامیک لعابدار با سطح بیش از 16 تا 22 دسیمتر مربع</t>
  </si>
  <si>
    <t>جمع فصل :20</t>
  </si>
  <si>
    <t>مبلغ</t>
  </si>
  <si>
    <t>جمع کل هزینه اجرای کار</t>
  </si>
  <si>
    <t xml:space="preserve">  پیمانکار :</t>
  </si>
  <si>
    <t>190304</t>
  </si>
  <si>
    <t>220601</t>
  </si>
  <si>
    <t>100203</t>
  </si>
  <si>
    <t>170101</t>
  </si>
  <si>
    <t>220404</t>
  </si>
  <si>
    <t>فصل بيست هفتم (آسفالت)</t>
  </si>
  <si>
    <t>فصل هفدهم (كارهاي آلومينيومي)</t>
  </si>
  <si>
    <t>040203</t>
  </si>
  <si>
    <t>040101</t>
  </si>
  <si>
    <t>تهیه و ریختن شن طبیعی در داخل کانالها، اطراف پ یها و لول هها، کف ساختمانها، معابر محوط هها یا هر محل دیگری که لازم باشد، ب هانضمام پخش و تسطیح</t>
  </si>
  <si>
    <t>سنگ چینی درکف ساختمان (بلوکاژ)با سنگ لاشه</t>
  </si>
  <si>
    <t>بنایی باسنگ لا شه وملا ت ماسه سیمان 1:6 در پی</t>
  </si>
  <si>
    <t>فصل پنجم-قالب بندی چوبی</t>
  </si>
  <si>
    <r>
      <t xml:space="preserve">برآورد هزینه اجرای کار  بر اساس فهرست بهای واحد پایه رشته </t>
    </r>
    <r>
      <rPr>
        <b/>
        <sz val="14"/>
        <rFont val="B Nazanin"/>
        <family val="0"/>
      </rPr>
      <t>تاً سیسات مکانیکی</t>
    </r>
    <r>
      <rPr>
        <sz val="14"/>
        <rFont val="B Nazanin"/>
        <family val="0"/>
      </rPr>
      <t xml:space="preserve"> </t>
    </r>
    <r>
      <rPr>
        <sz val="10"/>
        <rFont val="B Nazanin"/>
        <family val="0"/>
      </rPr>
      <t>(رسته ساختمان)</t>
    </r>
    <r>
      <rPr>
        <b/>
        <sz val="10"/>
        <rFont val="B Nazanin"/>
        <family val="0"/>
      </rPr>
      <t xml:space="preserve"> سال 1385 ( معادل</t>
    </r>
    <r>
      <rPr>
        <b/>
        <sz val="14"/>
        <rFont val="B Nazanin"/>
        <family val="0"/>
      </rPr>
      <t xml:space="preserve"> 10% </t>
    </r>
    <r>
      <rPr>
        <b/>
        <sz val="10"/>
        <rFont val="B Nazanin"/>
        <family val="0"/>
      </rPr>
      <t xml:space="preserve">ردیف  </t>
    </r>
    <r>
      <rPr>
        <b/>
        <sz val="14"/>
        <rFont val="B Nazanin"/>
        <family val="0"/>
      </rPr>
      <t>1</t>
    </r>
    <r>
      <rPr>
        <b/>
        <sz val="10"/>
        <rFont val="B Nazanin"/>
        <family val="0"/>
      </rPr>
      <t xml:space="preserve"> )</t>
    </r>
  </si>
  <si>
    <r>
      <t xml:space="preserve">برآورد هزینه اجرای کار  بر اساس فهرست بهای واحد پایه رشته </t>
    </r>
    <r>
      <rPr>
        <b/>
        <sz val="14"/>
        <rFont val="B Nazanin"/>
        <family val="0"/>
      </rPr>
      <t>تاً سیسات برقی</t>
    </r>
    <r>
      <rPr>
        <sz val="10"/>
        <rFont val="B Nazanin"/>
        <family val="0"/>
      </rPr>
      <t xml:space="preserve"> (رسته ساختمان)</t>
    </r>
    <r>
      <rPr>
        <b/>
        <sz val="10"/>
        <rFont val="B Nazanin"/>
        <family val="0"/>
      </rPr>
      <t xml:space="preserve"> سال 1385( معادل</t>
    </r>
    <r>
      <rPr>
        <b/>
        <sz val="14"/>
        <rFont val="B Nazanin"/>
        <family val="0"/>
      </rPr>
      <t>7%</t>
    </r>
    <r>
      <rPr>
        <b/>
        <sz val="10"/>
        <rFont val="B Nazanin"/>
        <family val="0"/>
      </rPr>
      <t xml:space="preserve">ردیف  </t>
    </r>
    <r>
      <rPr>
        <b/>
        <sz val="14"/>
        <rFont val="B Nazanin"/>
        <family val="0"/>
      </rPr>
      <t>1</t>
    </r>
    <r>
      <rPr>
        <b/>
        <sz val="10"/>
        <rFont val="B Nazanin"/>
        <family val="0"/>
      </rPr>
      <t xml:space="preserve"> )</t>
    </r>
  </si>
  <si>
    <t>030702</t>
  </si>
  <si>
    <t>070603</t>
  </si>
  <si>
    <t>090104</t>
  </si>
  <si>
    <t>090206</t>
  </si>
  <si>
    <t>090211</t>
  </si>
  <si>
    <t>090212</t>
  </si>
  <si>
    <t>090402</t>
  </si>
  <si>
    <t>090601</t>
  </si>
  <si>
    <t>200106</t>
  </si>
  <si>
    <t>200302</t>
  </si>
  <si>
    <t>200309</t>
  </si>
  <si>
    <t>فرید عزیزی</t>
  </si>
  <si>
    <t>فصل بيست وچهار-برش ونصب شيشه</t>
  </si>
  <si>
    <t>تهيه وبريدن و خم كردن ميلگردآجدار به قطر12تا18 ميليمتر براي بتن مسلح باسیم پیچی لازم(AII)</t>
  </si>
  <si>
    <t>تهيه وبريدن و خم كردن ميلگردآجدار به قطر تا ده ميليمتر براي بتن مسلح باسیم پیچی لازم(AII)</t>
  </si>
  <si>
    <t>اضافه بهای مصرف میل گرد، وقتی به صورت خرپادر تیرچه های پیش ساخته سقف سبک بتنی مصرف.</t>
  </si>
  <si>
    <t>تهیه، ساخت و نصب، میل مهار دنده شده (بولت) ازهر نوع میل گرد، با پیچ و مهره مربوط و کارگذاریدر محلهای لازم، قبل از بتن ریزی.</t>
  </si>
  <si>
    <t>تهیه و اجرای بتن با شن و ماسه شسته طبیعی یاشکسته، با 150 کیلو گرم سیمان در متر مکعب بتن.</t>
  </si>
  <si>
    <t>تهیه و اجرای بتن با شن و ماسه شسته طبیعی یاشکسته، با 250 کیلو گرم سیمان در متر مکعب بتن.</t>
  </si>
  <si>
    <t>تهیه و اجرای بتن با شن و ماسه شسته طبیعی یاشکسته، با 300 کیلو گرم سیمان در متر مکعب بتن.</t>
  </si>
  <si>
    <t>تهیه و اجرای بتن سبک با پوکهمعدنی و 150 کیلو
سیمان در متر مکعب بتن.</t>
  </si>
  <si>
    <t>تهیه و نصب شیشه 4 میلیمتری رفلکتیو (بازتابنده) رنگی.</t>
  </si>
  <si>
    <t>جمع فصل :23</t>
  </si>
  <si>
    <t>جمع فصل :24</t>
  </si>
  <si>
    <t>240706</t>
  </si>
  <si>
    <t>اضافه بها نسبت به ردیف های تهیه و نصب شیشه اگر شیشه به صورت دوجداره تهیه و مصرف شود، بر حسب محیط شیشه.</t>
  </si>
  <si>
    <t>تهیه مصالح و اجرای یک دست رنگ ضد زنگ روی اسکلت فلزی.</t>
  </si>
  <si>
    <t>تهیه مصالح و اجرای یک دست رنگ ضد زنگ روی کارهای فلزی به استثنای اسکلتهای فلزی.</t>
  </si>
  <si>
    <t>تهیه مصالح و اجرای رنگ روغنی کامل روی کارهای فلزی</t>
  </si>
  <si>
    <t>تهیه مصالح و اجرای رنگ روغنی کامل روی در و سایر کارهای چوبی.</t>
  </si>
  <si>
    <t>تهیه مصالح و اجرای رنگ روغنی کامل روی اندود گچی دیوارها و سقفها.</t>
  </si>
  <si>
    <t>تهیه مصالح و اجرای رنگ پلاستیک کامل روی اندود گچی دیوارها و سقفها.</t>
  </si>
  <si>
    <t>جمع فصل :25</t>
  </si>
  <si>
    <t>280101</t>
  </si>
  <si>
    <t>280102</t>
  </si>
  <si>
    <t>280103</t>
  </si>
  <si>
    <t>280104</t>
  </si>
  <si>
    <t>280201</t>
  </si>
  <si>
    <t>280202</t>
  </si>
  <si>
    <t>280203</t>
  </si>
  <si>
    <t>280204</t>
  </si>
  <si>
    <t>تن - کیلومتر</t>
  </si>
  <si>
    <t>حمل آهن آلات و سیمان پاکتی، نسبت به مازاد بر  30کیلومتر تا فاصله 75 کیلومتر.</t>
  </si>
  <si>
    <t>حمل آهن آلات و سیمان پاکتی، نسبت به مازاد بر  75کیلومتر تا فاصله150 کیلومتر.</t>
  </si>
  <si>
    <t>حمل آهن آلات و سیمان پاکتی، نسبت به مازاد بر  150کیلومتر تا فاصله300 کیلومتر.</t>
  </si>
  <si>
    <t>حمل آهن آلات و سیمان پاکتی، نسبت به مازاد بر  300کیلومتر تا فاصله450 کیلومتر.</t>
  </si>
  <si>
    <t>حمل آجر و مصالح سنگی نسبت به مازاد بر 30 کیلومتر تا فاصله 75 کیلومتر.</t>
  </si>
  <si>
    <t>حمل آجر و مصالح سنگی نسبت به مازاد بر 75کیلومتر تا فاصله 150 کیلومتر.</t>
  </si>
  <si>
    <t>حمل آجر و مصالح سنگی نسبت به مازاد بر 150 کیلومتر تا فاصله 300 کیلومتر.</t>
  </si>
  <si>
    <t>حمل آجر و مصالح سنگی نسبت به مازاد بر 300کیلومتر تا فاصله 450 کیلومتر.</t>
  </si>
  <si>
    <t>جمع کل صورت وضعیت (ابنیه)</t>
  </si>
  <si>
    <t>080104</t>
  </si>
  <si>
    <t>080105</t>
  </si>
  <si>
    <t>طبقات</t>
  </si>
  <si>
    <t>اضافه بهابه ردیف های بتن ریزی، هرگاه ضخامت،
بتن برابر 15 سانتیمتر یا کمتر باشد.هرگاه ضخامت،</t>
  </si>
  <si>
    <t>اضافه بها برای کرم بندی به منظور هدایت آب (حجم کل بتن که برای آن کرم بندی انجام شده ملاک محاسبه است).</t>
  </si>
  <si>
    <t>لیس های کردن و پرداخت سطوح بتنی در صورت لزوم.</t>
  </si>
  <si>
    <t>اضافه بها به ردیف های بتن ریزی، در صورت مصرف بتن در بتن مسلح.</t>
  </si>
  <si>
    <t>فصل نهم -کارهای فولادی سنگین</t>
  </si>
  <si>
    <t>اضافه بها نسبت به ردیفهای تهیه و نصب سنگ پلاک در سطوح افقی، در صورتی که سنگهای پلاک در سطوح قایم نصب شوند.</t>
  </si>
  <si>
    <t>فصل نوزدهم-كارهاي چوبي</t>
  </si>
  <si>
    <t>190202</t>
  </si>
  <si>
    <t>190401</t>
  </si>
  <si>
    <t>190501</t>
  </si>
  <si>
    <t>فصل بيستم- كاشي وسراميك كاري</t>
  </si>
  <si>
    <t>فصل بيست ويكم-فرش موزائيك</t>
  </si>
  <si>
    <t>فصل بيست ودوم-كارهاي سنگي با سنگ پلاك</t>
  </si>
  <si>
    <t>فصل بيست وسوم-كارهاي پلاستيكي</t>
  </si>
  <si>
    <t>090701</t>
  </si>
  <si>
    <t>تهیه و نصب ستون متشکل از یک یا چند تیرآهن یاناودانی یا نبشی، که وصله های اتصال و یا ورقهای تقویتی در آن به کار رفته باشد، ب هطور کامل.</t>
  </si>
  <si>
    <t>تهیه، ساخت و نصب تیر پله از تیرآهن یا ناودانی، با تمام عملیات برشکاری، جوشکاری و اتصالهای مربوط همراه با وصله های لازم برای اتصال</t>
  </si>
  <si>
    <t>تهیه و نصب تیرحمال متشکل از یک تیرآهن یا ناودانی بدون وصله یا ورقهای تقویتی، همراه با جوشکاریهای لازم در محل اتصال با عضو دیگر.</t>
  </si>
  <si>
    <t>تهیه، ساخت و نصب تیر حمال، متشکل از دو یا چند تیرآهن یا ناودانی، در صورتی که ورقهای اتصال ووصل ههای تقویتی در آن ب هکار رفته باشد، با</t>
  </si>
  <si>
    <t>تهیه و نصب باد بند که هر عضو آن از یک یا چند پروفیل (نبشی، تیرآهن، ناودانی و مانند آن) تشکیل شده باشد با تمام قطعات اتصال، برشکاری،</t>
  </si>
  <si>
    <t>اضافه بها به ردی فهای تیر و تیرحمال درصورت تغییر ارتفاع جان تیرآهن به روش لانه زنبوری بدون  استفاده از ورق برای افزایش ارتفاع جان، با ورقهای</t>
  </si>
  <si>
    <t>تهیه و ساخت قطعات آهنی اتصالی و نصب در داخل کارهای بتنی یا بنایی قبل از اجرای کارهای یاد شده، از نبشی، سپری، ورق، تسمه، میل گرد و مانند آن، با</t>
  </si>
  <si>
    <t>تهیه و اجرای نبشی لبه پله، آبچکان و سایر مواردهمراه با بریدن، جوشکاری و ساییدن.</t>
  </si>
  <si>
    <t>فصل دهم -سقف سبک بتنی</t>
  </si>
  <si>
    <t>اجرای سقف بتنی به ضخامت 30 سانتیمتر با تیرچه وبلوک توخالی سفالی، شامل تهیه تمام مصالح بهاستثنای می لگرد، و همچنین تهیه تجهیزات مورد لزوم به طور کامل.</t>
  </si>
  <si>
    <t>جمع فصل 10</t>
  </si>
  <si>
    <t>جمع فصل :9</t>
  </si>
  <si>
    <t>آجرکاری باآجر فشاری به ضخامت یک و نیم آجر و بیشتر و ملات ماسه سیمان 1:6</t>
  </si>
  <si>
    <t>دیوار یک آجره با آجر فشاری و ملات ماسه سیمان .1:6</t>
  </si>
  <si>
    <t>دیوار نیم آجره با آجر فشاری و ملات ماسه سیمان .1:6</t>
  </si>
  <si>
    <t>آجر کاری با بلوک سفالی (آجر تیغه ای) به ضخامت . 12 تا 22 سانتیمتر و ملات ماسه سیمان</t>
  </si>
  <si>
    <t>شفته ریزی با خاک محل و 150 کیلوگرم آهک
شکفته در مترمکعب شفته</t>
  </si>
  <si>
    <t>نماچینی با آجر پلاک (دوغابی) با سطح مقطع تا سانتیمتر مربع باملات ماسه سیمان 1:5 ، شامل دوغا بریزی درپشت آجر.</t>
  </si>
  <si>
    <t>فصل یازدهم -آجرکاری وشفته ریزی</t>
  </si>
  <si>
    <t>مترمکعب</t>
  </si>
  <si>
    <t>جمع فصل 11</t>
  </si>
  <si>
    <t>فصل چهارم-عملیات بنایی باسنگ</t>
  </si>
  <si>
    <t>فصل سیزدهم-عایقکاری رطوبتی</t>
  </si>
  <si>
    <t>130303</t>
  </si>
  <si>
    <t>130304</t>
  </si>
  <si>
    <t>جمع فصل :13</t>
  </si>
  <si>
    <t>عایق کاری رطوبتی، با عایق پیش ساخته درجه یک متشکل از قیر و الیاف پلی استر و تیشو به ضخامت 4 میلیمتر، به انضمام قشرآستر برای سایر سطوح</t>
  </si>
  <si>
    <t>فصل شانزدهم-کارهای فولادی سبک</t>
  </si>
  <si>
    <t>گیلو گرم</t>
  </si>
  <si>
    <t>تهیه، ساخت و نصب چهارچوب، در و پنجره آهنی ازپروفیلهای تو خالی، با جاسازی و دستمزد نصب یراق آلات همراه با جوشکاری وساییدن لازم.</t>
  </si>
  <si>
    <t>تهیه مصالح و زیرسازی سقفهای کاذب با نبشی،سپری، میل گرد و مانند آن.</t>
  </si>
  <si>
    <t>تهیه و نصب صفحات رابیتس برای سقف کاذب یا کارهای مشابه آن.</t>
  </si>
  <si>
    <t>تهیه و نصب کف خواب سر ناودان، کاسه ناودان، کلاهک دودکش و مانند آن با ورق سفید گالوانیزه، لحیم کاری، پرچ و سایر کارهای لازم روی آن.</t>
  </si>
  <si>
    <t>فصل پنجم- (قالبندي چوبي)</t>
  </si>
  <si>
    <t xml:space="preserve">فصل ششم- (قالبندي فلزي) </t>
  </si>
  <si>
    <t>فصل بیست وهشتم - حمل ونقل</t>
  </si>
  <si>
    <t>130201</t>
  </si>
  <si>
    <t>فصل دوم - عملیات خاکی بادست</t>
  </si>
  <si>
    <t>محاسبات مالی</t>
  </si>
  <si>
    <t>خاک برداری ، پی کنی ، گودبرداری درزمینهای سخت</t>
  </si>
  <si>
    <t>بارگیری موادحاصله  وحمل با هر نوع وسیله دستی تا 50 متر</t>
  </si>
  <si>
    <t>بهای واحد</t>
  </si>
  <si>
    <r>
      <t xml:space="preserve">بهای کل </t>
    </r>
    <r>
      <rPr>
        <b/>
        <sz val="12"/>
        <rFont val="B Zar"/>
        <family val="0"/>
      </rPr>
      <t>(ریال)</t>
    </r>
  </si>
  <si>
    <t>جمع فصل : 2</t>
  </si>
  <si>
    <t>ریال</t>
  </si>
  <si>
    <t>فصل سوم - عملیات خاکی با ماشین</t>
  </si>
  <si>
    <t>بارگیری موادحاصل ازعملیات خاکی وحمل آن با کامیون تا فاصله 100متر</t>
  </si>
  <si>
    <t>بارگیری موادحاصل ازعملیات خاکی وحمل آن با کامیون تا فاصله500متر</t>
  </si>
  <si>
    <t>جمع فصل : 3</t>
  </si>
  <si>
    <t>بارگیری موادحاصل ازعملیات خاکی وحمل آن با کامیون تا فاصله10 کیلو متر</t>
  </si>
  <si>
    <t>عایق کاری رطوبتی، با سه قشر اندود قیر و دو لایه گونی برای برای سایر سطوح.</t>
  </si>
  <si>
    <t>عایق کاری رطوبتی، با دو قشر اندود قیر و یک لایه گونی برای سطوح حمامها، توالتها و روی پی ها.</t>
  </si>
  <si>
    <t xml:space="preserve">عایق کاری رطوبتی، با عایق پیش ساخته درجه یک متشکل از قیر و الیاف پلی استر و تیشو به ضخامت  4میلیمتر، به انضمام قشرآستر برای سطوح حمامها،توالت ها </t>
  </si>
  <si>
    <t>هزینه تجهیز وبرچیدن کارگاه   ( معادل 4%  مجموع ردیف های 1 ، 2 ، 3 )</t>
  </si>
  <si>
    <t>190802</t>
  </si>
  <si>
    <t>جمع فصل :16</t>
  </si>
  <si>
    <t>فصل يازدهم (آجر كاري و شفته ريزي)</t>
  </si>
  <si>
    <t>080308</t>
  </si>
  <si>
    <t>شرح ردیف</t>
  </si>
  <si>
    <t>ردیف</t>
  </si>
  <si>
    <t>نماینده پیمانکار :</t>
  </si>
  <si>
    <t>نماینده مشاور :</t>
  </si>
  <si>
    <t>نماینده کارفرما :</t>
  </si>
  <si>
    <t>صورت وضعیت موقت/ قطعی شماره :</t>
  </si>
  <si>
    <t>از تاریخ:                      تا تاریخ:</t>
  </si>
  <si>
    <t>کارگاه :</t>
  </si>
  <si>
    <t>کارفرما :</t>
  </si>
  <si>
    <t>مشاور :</t>
  </si>
  <si>
    <r>
      <t xml:space="preserve">ساختمان : </t>
    </r>
    <r>
      <rPr>
        <b/>
        <sz val="9"/>
        <rFont val="B Zar"/>
        <family val="0"/>
      </rPr>
      <t>سه طبقه مسکونی با زیر بنای 375مترمربع</t>
    </r>
  </si>
  <si>
    <t>پروژه متره و برآورد</t>
  </si>
  <si>
    <t xml:space="preserve">دانشگاه آزاد اسلامی واحد خرم آباد  </t>
  </si>
  <si>
    <t>فصل هفدهم-کارهای آلومینیومی</t>
  </si>
  <si>
    <t>تهیه ، ساخت ونصب در وپنجره آلومینیومی که درآن از میل گردآهنی استفاده شده باشد</t>
  </si>
  <si>
    <t>فصل هیجدهم-اندود کاری وبندکشی</t>
  </si>
  <si>
    <t>شمشه گیری سطوح قایم و سقفها، با ملات گچ وخاک.</t>
  </si>
  <si>
    <t>سفید کاری روی سطوح قایم و پرداخت آن با گچ کشته.</t>
  </si>
  <si>
    <t>سفید کاری زیر سقفها و پرداخت آن با گچ کشته.</t>
  </si>
  <si>
    <t>اندود سیمانی به ضخامت حدود 3 سانتیمتر، روی . سطوح قایم، با ملات ماسه سیمان 1:</t>
  </si>
  <si>
    <t>بند کشی نمای سنگی با سنگ پلاک و ملات ماسه سیمان 1:4 ، در صورتی که ضخامت بند 6 میلیمتر وبیشتر باشد.</t>
  </si>
  <si>
    <t>جمع فصل :17</t>
  </si>
  <si>
    <t>جمع فصل :18</t>
  </si>
  <si>
    <t>110901</t>
  </si>
  <si>
    <t>111001</t>
  </si>
  <si>
    <t>250302</t>
  </si>
  <si>
    <t>160406</t>
  </si>
  <si>
    <t>برآورد کلی</t>
  </si>
  <si>
    <t>شرح</t>
  </si>
  <si>
    <r>
      <t xml:space="preserve">برآورد هزینه اجرای کار  بر اساس فهرست بهای واحد پایه رشته </t>
    </r>
    <r>
      <rPr>
        <b/>
        <sz val="16"/>
        <rFont val="B Nazanin"/>
        <family val="0"/>
      </rPr>
      <t>ابنیه</t>
    </r>
    <r>
      <rPr>
        <sz val="14"/>
        <rFont val="B Nazanin"/>
        <family val="0"/>
      </rPr>
      <t xml:space="preserve"> (رسته ساختمان) </t>
    </r>
    <r>
      <rPr>
        <b/>
        <sz val="16"/>
        <rFont val="B Nazanin"/>
        <family val="0"/>
      </rPr>
      <t>سال 1385</t>
    </r>
  </si>
  <si>
    <t>اندود سیمانی به ضخامت حدود 3 سانتیمتر، روی . سطوح افقی، با ملات ماسه سیمان 1:</t>
  </si>
  <si>
    <t xml:space="preserve"> اندود گچ و خاک به ضخامت تا 2.5سانتیمتر،روی سطوح قایم</t>
  </si>
  <si>
    <t>ضریب</t>
  </si>
  <si>
    <t>220405</t>
  </si>
  <si>
    <t>220504</t>
  </si>
  <si>
    <t>240401</t>
  </si>
  <si>
    <t>فصل چهاردهم (عايقكاري حرارتي)</t>
  </si>
  <si>
    <t>فصل پانزدهم-(كارهاي آزبست سيمان)</t>
  </si>
  <si>
    <t>تهیه وسایل وقالب بندی با استفاده از تخته  ...در پی ها وشناز ها</t>
  </si>
  <si>
    <t>فصل هفتم -کارهای فولادی با میلگرد</t>
  </si>
  <si>
    <t>کیلو گرم</t>
  </si>
  <si>
    <t>فصل هشتم -بتن درجا</t>
  </si>
  <si>
    <t>جمع فصل :8</t>
  </si>
  <si>
    <t>جمع فصل : 7</t>
  </si>
  <si>
    <t>جمع فصل : 5</t>
  </si>
  <si>
    <t>جمع فصل :4</t>
  </si>
  <si>
    <t>180202</t>
  </si>
  <si>
    <t>180203</t>
  </si>
  <si>
    <t>180204</t>
  </si>
  <si>
    <t>180205</t>
  </si>
  <si>
    <t>030104</t>
  </si>
  <si>
    <t>جاكبرداري از زمينهاي سخت با هر وسيله مكانيكي حمل مواد حاصله تا فاصله 20 متر</t>
  </si>
  <si>
    <t>رديف</t>
  </si>
  <si>
    <t>شرح رديف</t>
  </si>
  <si>
    <t>شماره فهرست</t>
  </si>
  <si>
    <t>واحد</t>
  </si>
  <si>
    <t>مقدار</t>
  </si>
  <si>
    <t>030703</t>
  </si>
  <si>
    <t>فصل هفتم-كارهاي فولادي با ميلگرد</t>
  </si>
  <si>
    <t>برآورد مبلغ فصل ها</t>
  </si>
  <si>
    <t>090703</t>
  </si>
  <si>
    <t>040504</t>
  </si>
  <si>
    <t>متر مکعب</t>
  </si>
  <si>
    <t>110402</t>
  </si>
  <si>
    <t>فصل دوازدهم-بتن پيش ساخته وبلوك چيني</t>
  </si>
  <si>
    <t>فصل سيزدهم-عايقكاري رطوبتي</t>
  </si>
  <si>
    <t>130204</t>
  </si>
  <si>
    <t>فصل شانزدهم-كارهاي فولادي سبك</t>
  </si>
  <si>
    <t>160104</t>
  </si>
  <si>
    <t>160204</t>
  </si>
  <si>
    <t>160305</t>
  </si>
  <si>
    <t>فصل هيجدهم-اندودكاري و بند كشي</t>
  </si>
  <si>
    <t>180201</t>
  </si>
  <si>
    <t>فصل بیست و یکم  -فرش کف با موزاییک</t>
  </si>
  <si>
    <t>210503</t>
  </si>
  <si>
    <t>فرش کف با موزاییک ماشینی طرح گرانیت.</t>
  </si>
  <si>
    <t>جمع فصل :21</t>
  </si>
  <si>
    <t>220703</t>
  </si>
  <si>
    <t>تهیه و نصب قرنیز به ارتفاع 10 سانتیمتر و به ضخامت 1 سانتیمتر از انواع سنگ چینی.</t>
  </si>
  <si>
    <t>تهیه و نصب سنگ پلاک چینی ازنا در سطوح افقی
 به ضخامت1.5 تا 2 سانتیمتر</t>
  </si>
  <si>
    <t>تهیه و نصب سنگ گرانیت گل پنبه ای در سطوح افقی
 به ضخامت1.5 تا 2 سانتیمتر</t>
  </si>
  <si>
    <t>تهیه و نصب سنگ پلاک چینی الیگودرز در سطوح افقی
 به ضخامت1.5 تا 2 سانتیمتر</t>
  </si>
  <si>
    <t>مترطول</t>
  </si>
  <si>
    <t>جمع فصل :22</t>
  </si>
  <si>
    <t>231101</t>
  </si>
  <si>
    <t>تهیه، ساخت و نصب پنجره با پروفیل تا ،U.P.V.C  مساحت 75 /. متر مربع.</t>
  </si>
  <si>
    <t>با لاسری</t>
  </si>
  <si>
    <t>منطقه ای</t>
  </si>
  <si>
    <t>پیشنهادی</t>
  </si>
  <si>
    <t>مبلغ هرفصل</t>
  </si>
  <si>
    <t>با اعمال ضرایب</t>
  </si>
  <si>
    <t>بدون ضرایب</t>
  </si>
  <si>
    <t>070201</t>
  </si>
  <si>
    <t>070202</t>
  </si>
  <si>
    <t>070301</t>
  </si>
  <si>
    <t>فصل هشتم-بتن درجا</t>
  </si>
  <si>
    <t>080102</t>
  </si>
  <si>
    <t>080201</t>
  </si>
  <si>
    <t>080304</t>
  </si>
  <si>
    <t>080305</t>
  </si>
  <si>
    <t>080310</t>
  </si>
  <si>
    <t>فصل نهم-كارهاي فولادي سنگين</t>
  </si>
  <si>
    <t>فصل دهم-سقف سبك بتني</t>
  </si>
  <si>
    <t>110201</t>
  </si>
  <si>
    <t>110205</t>
  </si>
  <si>
    <t>مترمربع</t>
  </si>
  <si>
    <t>110208</t>
  </si>
  <si>
    <t>تعدیل  (ده دصد ردیف های 1 ، 2 ، 3 ، 4 )</t>
  </si>
  <si>
    <t>فصل بیست وهشتم-حمل ونقل</t>
  </si>
  <si>
    <t>فصل بیست وپنجم-رنگ آمیزی</t>
  </si>
  <si>
    <t>فصل بیست  وسوم- کارهای پلاستیکی</t>
  </si>
  <si>
    <t>فصل بیست وچهارم-برش و نصب شیشه</t>
  </si>
  <si>
    <t>فصل بیست ودوم-کارهای سنگی با سنگ پلاک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</si>
</sst>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&quot;ريال&quot;#,##0;\-&quot;ريال&quot;#,##0"/>
    <numFmt numFmtId="173" formatCode="&quot;ريال&quot;#,##0;[Red]\-&quot;ريال&quot;#,##0"/>
    <numFmt numFmtId="174" formatCode="&quot;ريال&quot;#,##0.00;\-&quot;ريال&quot;#,##0.00"/>
    <numFmt numFmtId="175" formatCode="&quot;ريال&quot;#,##0.00;[Red]\-&quot;ريال&quot;#,##0.00"/>
    <numFmt numFmtId="176" formatCode="_-&quot;ريال&quot;* #,##0_-;\-&quot;ريال&quot;* #,##0_-;_-&quot;ريال&quot;* &quot;-&quot;_-;_-@_-"/>
    <numFmt numFmtId="177" formatCode="_-* #,##0_-;\-* #,##0_-;_-* &quot;-&quot;_-;_-@_-"/>
    <numFmt numFmtId="178" formatCode="_-&quot;ريال&quot;* #,##0.00_-;\-&quot;ريال&quot;* #,##0.00_-;_-&quot;ريال&quot;* &quot;-&quot;??_-;_-@_-"/>
    <numFmt numFmtId="179" formatCode="_-* #,##0.00_-;\-* #,##0.00_-;_-* &quot;-&quot;??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&quot;ريال&quot;\ * #,##0.00_-;\-&quot;ريال&quot;\ * #,##0.00_-;_-&quot;ريال&quot;\ * &quot;-&quot;??_-;_-@_-"/>
    <numFmt numFmtId="186" formatCode="&quot;ريال&quot;\ #,##0_-;&quot;ريال&quot;\ #,##0\-"/>
    <numFmt numFmtId="187" formatCode="&quot;ريال&quot;\ #,##0_-;[Red]&quot;ريال&quot;\ #,##0\-"/>
    <numFmt numFmtId="188" formatCode="&quot;ريال&quot;\ #,##0.00_-;&quot;ريال&quot;\ #,##0.00\-"/>
    <numFmt numFmtId="189" formatCode="&quot;ريال&quot;\ #,##0.00_-;[Red]&quot;ريال&quot;\ #,##0.00\-"/>
    <numFmt numFmtId="190" formatCode="_-&quot;ريال&quot;\ * #,##0_-;_-&quot;ريال&quot;\ * #,##0\-;_-&quot;ريال&quot;\ * &quot;-&quot;_-;_-@_-"/>
    <numFmt numFmtId="191" formatCode="_-* #,##0_-;_-* #,##0\-;_-* &quot;-&quot;_-;_-@_-"/>
    <numFmt numFmtId="192" formatCode="_-&quot;ريال&quot;\ * #,##0.00_-;_-&quot;ريال&quot;\ * #,##0.00\-;_-&quot;ريال&quot;\ * &quot;-&quot;??_-;_-@_-"/>
    <numFmt numFmtId="193" formatCode="_-* #,##0.00_-;_-* #,##0.00\-;_-* &quot;-&quot;??_-;_-@_-"/>
    <numFmt numFmtId="194" formatCode="#,##0_-"/>
    <numFmt numFmtId="195" formatCode="&quot;ريال&quot;\ #,##0_-"/>
    <numFmt numFmtId="196" formatCode="#,##0.0_-"/>
    <numFmt numFmtId="197" formatCode="0.0"/>
    <numFmt numFmtId="198" formatCode="0.000"/>
    <numFmt numFmtId="199" formatCode="0.000000"/>
    <numFmt numFmtId="200" formatCode="0.00000"/>
    <numFmt numFmtId="201" formatCode="0.0000"/>
    <numFmt numFmtId="202" formatCode="[$-409]dddd\,\ mmmm\ dd\,\ yyyy"/>
    <numFmt numFmtId="203" formatCode="[$-409]h:mm:ss\ AM/PM"/>
    <numFmt numFmtId="204" formatCode="#,##0.00_-"/>
    <numFmt numFmtId="205" formatCode="#,##0.000_-"/>
    <numFmt numFmtId="206" formatCode="#,##0.0000_-"/>
    <numFmt numFmtId="207" formatCode="#,##0.0"/>
  </numFmts>
  <fonts count="32">
    <font>
      <sz val="10"/>
      <name val="Arial"/>
      <family val="0"/>
    </font>
    <font>
      <b/>
      <sz val="12"/>
      <name val="Badr"/>
      <family val="0"/>
    </font>
    <font>
      <sz val="8"/>
      <name val="Arial"/>
      <family val="0"/>
    </font>
    <font>
      <b/>
      <sz val="16"/>
      <name val="Zar"/>
      <family val="0"/>
    </font>
    <font>
      <b/>
      <sz val="10"/>
      <name val="Arial"/>
      <family val="0"/>
    </font>
    <font>
      <b/>
      <sz val="10"/>
      <name val="B Zar"/>
      <family val="0"/>
    </font>
    <font>
      <b/>
      <sz val="11"/>
      <name val="B Za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B Nazanin"/>
      <family val="0"/>
    </font>
    <font>
      <b/>
      <sz val="14"/>
      <name val="B Zar"/>
      <family val="0"/>
    </font>
    <font>
      <b/>
      <sz val="12"/>
      <name val="B Zar"/>
      <family val="0"/>
    </font>
    <font>
      <sz val="10"/>
      <name val="B Zar"/>
      <family val="0"/>
    </font>
    <font>
      <b/>
      <sz val="16"/>
      <name val="B Zar"/>
      <family val="0"/>
    </font>
    <font>
      <b/>
      <sz val="9"/>
      <name val="B Zar"/>
      <family val="0"/>
    </font>
    <font>
      <b/>
      <i/>
      <sz val="12"/>
      <name val="B Zar"/>
      <family val="0"/>
    </font>
    <font>
      <b/>
      <sz val="18"/>
      <name val="B Zar"/>
      <family val="0"/>
    </font>
    <font>
      <b/>
      <sz val="14"/>
      <name val="B Nazanin"/>
      <family val="0"/>
    </font>
    <font>
      <b/>
      <sz val="11"/>
      <name val="B Nazanin"/>
      <family val="0"/>
    </font>
    <font>
      <sz val="11"/>
      <name val="Arial"/>
      <family val="0"/>
    </font>
    <font>
      <b/>
      <sz val="16"/>
      <name val="B Nazanin"/>
      <family val="0"/>
    </font>
    <font>
      <sz val="14"/>
      <name val="B Nazanin"/>
      <family val="0"/>
    </font>
    <font>
      <b/>
      <sz val="20"/>
      <name val="B Nazanin"/>
      <family val="0"/>
    </font>
    <font>
      <sz val="10"/>
      <name val="B Nazanin"/>
      <family val="0"/>
    </font>
    <font>
      <b/>
      <sz val="10"/>
      <name val="B Nazanin"/>
      <family val="0"/>
    </font>
    <font>
      <sz val="12"/>
      <name val="Arial"/>
      <family val="0"/>
    </font>
    <font>
      <b/>
      <sz val="16"/>
      <name val="Badr"/>
      <family val="0"/>
    </font>
    <font>
      <b/>
      <sz val="16"/>
      <name val="Arial"/>
      <family val="2"/>
    </font>
    <font>
      <sz val="18"/>
      <name val="Badr"/>
      <family val="0"/>
    </font>
    <font>
      <b/>
      <sz val="72"/>
      <name val="B Titr"/>
      <family val="0"/>
    </font>
    <font>
      <sz val="10"/>
      <name val="B Titr"/>
      <family val="0"/>
    </font>
    <font>
      <sz val="72"/>
      <name val="B Tit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 vertical="justify"/>
    </xf>
    <xf numFmtId="49" fontId="6" fillId="0" borderId="1" xfId="0" applyNumberFormat="1" applyFont="1" applyBorder="1" applyAlignment="1">
      <alignment horizontal="left" vertical="justify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11" fillId="0" borderId="1" xfId="0" applyFont="1" applyBorder="1" applyAlignment="1">
      <alignment horizontal="center" vertical="justify"/>
    </xf>
    <xf numFmtId="0" fontId="11" fillId="0" borderId="3" xfId="0" applyFont="1" applyBorder="1" applyAlignment="1">
      <alignment horizontal="center" vertical="justify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11" fillId="0" borderId="2" xfId="0" applyFont="1" applyBorder="1" applyAlignment="1">
      <alignment horizontal="center" vertical="justify"/>
    </xf>
    <xf numFmtId="0" fontId="11" fillId="0" borderId="11" xfId="0" applyFont="1" applyBorder="1" applyAlignment="1">
      <alignment horizontal="center" vertical="justify"/>
    </xf>
    <xf numFmtId="0" fontId="5" fillId="0" borderId="4" xfId="0" applyFont="1" applyBorder="1" applyAlignment="1">
      <alignment/>
    </xf>
    <xf numFmtId="2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justify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8" xfId="0" applyFill="1" applyBorder="1" applyAlignment="1">
      <alignment/>
    </xf>
    <xf numFmtId="49" fontId="11" fillId="3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justify"/>
    </xf>
    <xf numFmtId="0" fontId="11" fillId="0" borderId="1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justify"/>
    </xf>
    <xf numFmtId="0" fontId="11" fillId="0" borderId="18" xfId="0" applyFont="1" applyBorder="1" applyAlignment="1">
      <alignment horizontal="center" vertical="justify"/>
    </xf>
    <xf numFmtId="1" fontId="11" fillId="0" borderId="19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justify"/>
    </xf>
    <xf numFmtId="49" fontId="17" fillId="0" borderId="20" xfId="0" applyNumberFormat="1" applyFont="1" applyBorder="1" applyAlignment="1">
      <alignment horizontal="left" vertical="justify"/>
    </xf>
    <xf numFmtId="0" fontId="11" fillId="0" borderId="21" xfId="0" applyFont="1" applyBorder="1" applyAlignment="1">
      <alignment horizontal="center" vertical="justify"/>
    </xf>
    <xf numFmtId="0" fontId="11" fillId="0" borderId="22" xfId="0" applyFont="1" applyBorder="1" applyAlignment="1">
      <alignment horizontal="center" vertical="justify"/>
    </xf>
    <xf numFmtId="2" fontId="11" fillId="0" borderId="3" xfId="0" applyNumberFormat="1" applyFont="1" applyBorder="1" applyAlignment="1">
      <alignment vertical="center"/>
    </xf>
    <xf numFmtId="1" fontId="11" fillId="0" borderId="3" xfId="0" applyNumberFormat="1" applyFont="1" applyBorder="1" applyAlignment="1">
      <alignment vertical="center"/>
    </xf>
    <xf numFmtId="194" fontId="10" fillId="0" borderId="1" xfId="0" applyNumberFormat="1" applyFont="1" applyBorder="1" applyAlignment="1">
      <alignment vertical="center"/>
    </xf>
    <xf numFmtId="204" fontId="10" fillId="0" borderId="1" xfId="0" applyNumberFormat="1" applyFont="1" applyBorder="1" applyAlignment="1">
      <alignment vertical="center"/>
    </xf>
    <xf numFmtId="194" fontId="10" fillId="0" borderId="1" xfId="0" applyNumberFormat="1" applyFont="1" applyBorder="1" applyAlignment="1">
      <alignment horizontal="right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2" fontId="11" fillId="0" borderId="25" xfId="0" applyNumberFormat="1" applyFont="1" applyBorder="1" applyAlignment="1">
      <alignment vertical="center"/>
    </xf>
    <xf numFmtId="2" fontId="11" fillId="0" borderId="26" xfId="0" applyNumberFormat="1" applyFont="1" applyBorder="1" applyAlignment="1">
      <alignment vertical="center"/>
    </xf>
    <xf numFmtId="0" fontId="11" fillId="0" borderId="27" xfId="0" applyFont="1" applyBorder="1" applyAlignment="1">
      <alignment horizontal="center" vertical="justify"/>
    </xf>
    <xf numFmtId="0" fontId="13" fillId="0" borderId="27" xfId="0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left" vertical="justify"/>
    </xf>
    <xf numFmtId="0" fontId="11" fillId="0" borderId="28" xfId="0" applyFont="1" applyBorder="1" applyAlignment="1">
      <alignment horizontal="center" vertical="justify"/>
    </xf>
    <xf numFmtId="0" fontId="11" fillId="0" borderId="29" xfId="0" applyFont="1" applyBorder="1" applyAlignment="1">
      <alignment horizontal="center" vertical="justify"/>
    </xf>
    <xf numFmtId="2" fontId="11" fillId="0" borderId="29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justify"/>
    </xf>
    <xf numFmtId="0" fontId="13" fillId="0" borderId="1" xfId="0" applyFont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94" fontId="10" fillId="0" borderId="3" xfId="0" applyNumberFormat="1" applyFont="1" applyBorder="1" applyAlignment="1">
      <alignment horizontal="right" vertical="center"/>
    </xf>
    <xf numFmtId="194" fontId="10" fillId="0" borderId="3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1" fillId="2" borderId="13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 applyProtection="1">
      <alignment horizontal="center" vertical="center"/>
      <protection/>
    </xf>
    <xf numFmtId="0" fontId="10" fillId="0" borderId="1" xfId="0" applyNumberFormat="1" applyFont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1" fillId="2" borderId="31" xfId="0" applyNumberFormat="1" applyFont="1" applyFill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justify"/>
    </xf>
    <xf numFmtId="49" fontId="10" fillId="0" borderId="17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distributed" vertical="justify"/>
    </xf>
    <xf numFmtId="0" fontId="10" fillId="0" borderId="32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Alignment="1">
      <alignment vertical="distributed"/>
    </xf>
    <xf numFmtId="49" fontId="10" fillId="0" borderId="3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distributed"/>
    </xf>
    <xf numFmtId="0" fontId="6" fillId="0" borderId="31" xfId="0" applyFont="1" applyBorder="1" applyAlignment="1">
      <alignment vertical="distributed"/>
    </xf>
    <xf numFmtId="0" fontId="13" fillId="0" borderId="27" xfId="0" applyFont="1" applyBorder="1" applyAlignment="1">
      <alignment horizontal="center" vertical="distributed"/>
    </xf>
    <xf numFmtId="0" fontId="18" fillId="0" borderId="29" xfId="0" applyFont="1" applyBorder="1" applyAlignment="1">
      <alignment horizontal="center" vertical="distributed"/>
    </xf>
    <xf numFmtId="194" fontId="10" fillId="0" borderId="3" xfId="0" applyNumberFormat="1" applyFont="1" applyBorder="1" applyAlignment="1">
      <alignment vertical="distributed"/>
    </xf>
    <xf numFmtId="49" fontId="6" fillId="0" borderId="3" xfId="0" applyNumberFormat="1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19" fillId="0" borderId="0" xfId="0" applyFont="1" applyAlignment="1">
      <alignment vertical="distributed"/>
    </xf>
    <xf numFmtId="49" fontId="5" fillId="0" borderId="3" xfId="0" applyNumberFormat="1" applyFont="1" applyBorder="1" applyAlignment="1">
      <alignment horizontal="distributed" vertical="distributed"/>
    </xf>
    <xf numFmtId="0" fontId="5" fillId="0" borderId="31" xfId="0" applyFont="1" applyBorder="1" applyAlignment="1">
      <alignment horizontal="distributed" vertical="distributed" wrapText="1"/>
    </xf>
    <xf numFmtId="0" fontId="5" fillId="0" borderId="1" xfId="0" applyFont="1" applyBorder="1" applyAlignment="1">
      <alignment horizontal="distributed" vertical="distributed"/>
    </xf>
    <xf numFmtId="49" fontId="6" fillId="0" borderId="3" xfId="0" applyNumberFormat="1" applyFont="1" applyBorder="1" applyAlignment="1">
      <alignment horizontal="distributed" vertical="distributed"/>
    </xf>
    <xf numFmtId="0" fontId="5" fillId="0" borderId="31" xfId="0" applyFont="1" applyBorder="1" applyAlignment="1">
      <alignment horizontal="distributed" vertical="distributed"/>
    </xf>
    <xf numFmtId="0" fontId="5" fillId="0" borderId="31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1" fontId="10" fillId="0" borderId="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justify"/>
    </xf>
    <xf numFmtId="0" fontId="11" fillId="0" borderId="11" xfId="0" applyFont="1" applyBorder="1" applyAlignment="1">
      <alignment horizontal="distributed" vertical="distributed"/>
    </xf>
    <xf numFmtId="0" fontId="5" fillId="0" borderId="16" xfId="0" applyFont="1" applyBorder="1" applyAlignment="1">
      <alignment horizontal="distributed" vertical="distributed"/>
    </xf>
    <xf numFmtId="0" fontId="6" fillId="0" borderId="16" xfId="0" applyFont="1" applyBorder="1" applyAlignment="1">
      <alignment horizontal="distributed" vertical="distributed"/>
    </xf>
    <xf numFmtId="0" fontId="6" fillId="0" borderId="3" xfId="0" applyFont="1" applyBorder="1" applyAlignment="1">
      <alignment horizontal="distributed" vertical="distributed"/>
    </xf>
    <xf numFmtId="0" fontId="6" fillId="0" borderId="1" xfId="0" applyFont="1" applyBorder="1" applyAlignment="1">
      <alignment horizontal="distributed" vertical="distributed"/>
    </xf>
    <xf numFmtId="2" fontId="11" fillId="0" borderId="28" xfId="0" applyNumberFormat="1" applyFont="1" applyBorder="1" applyAlignment="1">
      <alignment vertical="center"/>
    </xf>
    <xf numFmtId="194" fontId="13" fillId="0" borderId="28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distributed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 horizontal="distributed" vertical="center"/>
    </xf>
    <xf numFmtId="204" fontId="10" fillId="0" borderId="1" xfId="0" applyNumberFormat="1" applyFont="1" applyBorder="1" applyAlignment="1">
      <alignment horizontal="right" vertical="center"/>
    </xf>
    <xf numFmtId="204" fontId="10" fillId="0" borderId="3" xfId="0" applyNumberFormat="1" applyFont="1" applyBorder="1" applyAlignment="1">
      <alignment horizontal="right" vertical="center"/>
    </xf>
    <xf numFmtId="204" fontId="10" fillId="0" borderId="3" xfId="0" applyNumberFormat="1" applyFont="1" applyBorder="1" applyAlignment="1">
      <alignment vertical="center"/>
    </xf>
    <xf numFmtId="204" fontId="6" fillId="0" borderId="3" xfId="0" applyNumberFormat="1" applyFont="1" applyBorder="1" applyAlignment="1">
      <alignment vertical="distributed"/>
    </xf>
    <xf numFmtId="49" fontId="15" fillId="3" borderId="17" xfId="0" applyNumberFormat="1" applyFont="1" applyFill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10" fillId="2" borderId="33" xfId="0" applyNumberFormat="1" applyFont="1" applyFill="1" applyBorder="1" applyAlignment="1">
      <alignment horizontal="center" vertical="center"/>
    </xf>
    <xf numFmtId="0" fontId="1" fillId="0" borderId="34" xfId="0" applyNumberFormat="1" applyFont="1" applyBorder="1" applyAlignment="1">
      <alignment vertical="center"/>
    </xf>
    <xf numFmtId="0" fontId="1" fillId="0" borderId="35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36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vertical="center"/>
    </xf>
    <xf numFmtId="0" fontId="10" fillId="4" borderId="33" xfId="0" applyNumberFormat="1" applyFont="1" applyFill="1" applyBorder="1" applyAlignment="1">
      <alignment vertical="center"/>
    </xf>
    <xf numFmtId="0" fontId="1" fillId="4" borderId="2" xfId="0" applyNumberFormat="1" applyFont="1" applyFill="1" applyBorder="1" applyAlignment="1">
      <alignment horizontal="center" vertical="center"/>
    </xf>
    <xf numFmtId="3" fontId="16" fillId="2" borderId="37" xfId="0" applyNumberFormat="1" applyFont="1" applyFill="1" applyBorder="1" applyAlignment="1">
      <alignment horizontal="right" vertical="center"/>
    </xf>
    <xf numFmtId="193" fontId="10" fillId="0" borderId="3" xfId="15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justify"/>
    </xf>
    <xf numFmtId="0" fontId="11" fillId="4" borderId="2" xfId="0" applyFont="1" applyFill="1" applyBorder="1" applyAlignment="1">
      <alignment horizontal="center" vertical="justify"/>
    </xf>
    <xf numFmtId="0" fontId="14" fillId="0" borderId="1" xfId="0" applyFont="1" applyBorder="1" applyAlignment="1">
      <alignment horizontal="distributed" vertical="distributed"/>
    </xf>
    <xf numFmtId="0" fontId="2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distributed"/>
    </xf>
    <xf numFmtId="0" fontId="5" fillId="0" borderId="3" xfId="0" applyFont="1" applyBorder="1" applyAlignment="1">
      <alignment horizontal="distributed" vertical="distributed"/>
    </xf>
    <xf numFmtId="0" fontId="5" fillId="0" borderId="1" xfId="0" applyFont="1" applyBorder="1" applyAlignment="1">
      <alignment horizontal="distributed" vertical="center" wrapText="1"/>
    </xf>
    <xf numFmtId="0" fontId="18" fillId="0" borderId="1" xfId="0" applyFont="1" applyBorder="1" applyAlignment="1">
      <alignment vertical="center"/>
    </xf>
    <xf numFmtId="0" fontId="11" fillId="0" borderId="11" xfId="0" applyFont="1" applyBorder="1" applyAlignment="1">
      <alignment vertical="justify"/>
    </xf>
    <xf numFmtId="0" fontId="5" fillId="0" borderId="3" xfId="0" applyFont="1" applyBorder="1" applyAlignment="1">
      <alignment horizontal="distributed" vertical="distributed" wrapText="1"/>
    </xf>
    <xf numFmtId="1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distributed" vertical="distributed"/>
    </xf>
    <xf numFmtId="0" fontId="11" fillId="0" borderId="1" xfId="0" applyFont="1" applyBorder="1" applyAlignment="1">
      <alignment horizontal="distributed" vertical="distributed"/>
    </xf>
    <xf numFmtId="49" fontId="10" fillId="0" borderId="38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194" fontId="10" fillId="0" borderId="29" xfId="0" applyNumberFormat="1" applyFont="1" applyBorder="1" applyAlignment="1">
      <alignment vertical="center"/>
    </xf>
    <xf numFmtId="204" fontId="10" fillId="0" borderId="29" xfId="0" applyNumberFormat="1" applyFont="1" applyBorder="1" applyAlignment="1">
      <alignment vertical="center"/>
    </xf>
    <xf numFmtId="194" fontId="10" fillId="0" borderId="29" xfId="0" applyNumberFormat="1" applyFont="1" applyBorder="1" applyAlignment="1">
      <alignment horizontal="right" vertical="center"/>
    </xf>
    <xf numFmtId="0" fontId="11" fillId="0" borderId="40" xfId="0" applyFont="1" applyBorder="1" applyAlignment="1">
      <alignment horizontal="center" vertical="justify"/>
    </xf>
    <xf numFmtId="194" fontId="10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1" fillId="0" borderId="3" xfId="0" applyFont="1" applyBorder="1" applyAlignment="1">
      <alignment vertical="distributed" wrapText="1"/>
    </xf>
    <xf numFmtId="0" fontId="11" fillId="0" borderId="3" xfId="0" applyFont="1" applyBorder="1" applyAlignment="1">
      <alignment horizontal="distributed" vertical="distributed" wrapText="1"/>
    </xf>
    <xf numFmtId="0" fontId="9" fillId="0" borderId="1" xfId="0" applyFont="1" applyBorder="1" applyAlignment="1">
      <alignment vertical="center"/>
    </xf>
    <xf numFmtId="194" fontId="11" fillId="0" borderId="1" xfId="0" applyNumberFormat="1" applyFont="1" applyBorder="1" applyAlignment="1">
      <alignment horizontal="right" vertical="center"/>
    </xf>
    <xf numFmtId="204" fontId="11" fillId="0" borderId="1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11" fillId="0" borderId="3" xfId="0" applyFont="1" applyBorder="1" applyAlignment="1">
      <alignment horizontal="distributed" vertical="center" wrapText="1"/>
    </xf>
    <xf numFmtId="2" fontId="11" fillId="0" borderId="29" xfId="0" applyNumberFormat="1" applyFont="1" applyBorder="1" applyAlignment="1">
      <alignment vertical="center"/>
    </xf>
    <xf numFmtId="194" fontId="13" fillId="0" borderId="26" xfId="0" applyNumberFormat="1" applyFont="1" applyBorder="1" applyAlignment="1">
      <alignment horizontal="right" vertical="center"/>
    </xf>
    <xf numFmtId="0" fontId="13" fillId="0" borderId="32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194" fontId="13" fillId="0" borderId="29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2" fontId="11" fillId="0" borderId="15" xfId="0" applyNumberFormat="1" applyFont="1" applyBorder="1" applyAlignment="1">
      <alignment vertical="center"/>
    </xf>
    <xf numFmtId="194" fontId="13" fillId="0" borderId="1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distributed" vertical="center" wrapText="1"/>
    </xf>
    <xf numFmtId="0" fontId="2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94" fontId="10" fillId="0" borderId="1" xfId="0" applyNumberFormat="1" applyFont="1" applyBorder="1" applyAlignment="1">
      <alignment horizontal="center" vertical="center"/>
    </xf>
    <xf numFmtId="194" fontId="10" fillId="0" borderId="3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vertical="center"/>
    </xf>
    <xf numFmtId="1" fontId="10" fillId="0" borderId="3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vertical="center"/>
    </xf>
    <xf numFmtId="194" fontId="13" fillId="0" borderId="41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194" fontId="10" fillId="0" borderId="41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justify"/>
    </xf>
    <xf numFmtId="1" fontId="11" fillId="0" borderId="15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distributed" vertical="center" wrapText="1"/>
    </xf>
    <xf numFmtId="0" fontId="11" fillId="0" borderId="33" xfId="0" applyFont="1" applyBorder="1" applyAlignment="1">
      <alignment vertical="justify"/>
    </xf>
    <xf numFmtId="0" fontId="13" fillId="0" borderId="17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1" fillId="0" borderId="31" xfId="0" applyFont="1" applyBorder="1" applyAlignment="1">
      <alignment horizontal="center" vertical="justify"/>
    </xf>
    <xf numFmtId="0" fontId="6" fillId="0" borderId="31" xfId="0" applyFont="1" applyBorder="1" applyAlignment="1">
      <alignment horizontal="distributed"/>
    </xf>
    <xf numFmtId="0" fontId="11" fillId="0" borderId="33" xfId="0" applyFont="1" applyBorder="1" applyAlignment="1">
      <alignment horizontal="center" vertical="justify"/>
    </xf>
    <xf numFmtId="2" fontId="10" fillId="0" borderId="20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horizontal="distributed" vertical="distributed"/>
    </xf>
    <xf numFmtId="1" fontId="10" fillId="0" borderId="3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justify"/>
    </xf>
    <xf numFmtId="49" fontId="10" fillId="0" borderId="3" xfId="0" applyNumberFormat="1" applyFont="1" applyBorder="1" applyAlignment="1">
      <alignment horizontal="center" vertical="distributed"/>
    </xf>
    <xf numFmtId="194" fontId="10" fillId="0" borderId="29" xfId="0" applyNumberFormat="1" applyFont="1" applyBorder="1" applyAlignment="1">
      <alignment horizontal="center" vertical="distributed"/>
    </xf>
    <xf numFmtId="0" fontId="11" fillId="0" borderId="13" xfId="0" applyFont="1" applyBorder="1" applyAlignment="1">
      <alignment vertical="center"/>
    </xf>
    <xf numFmtId="0" fontId="11" fillId="0" borderId="43" xfId="0" applyFont="1" applyBorder="1" applyAlignment="1">
      <alignment horizontal="center" vertical="justify"/>
    </xf>
    <xf numFmtId="0" fontId="11" fillId="0" borderId="32" xfId="0" applyFont="1" applyBorder="1" applyAlignment="1">
      <alignment horizontal="center" vertical="justify"/>
    </xf>
    <xf numFmtId="49" fontId="10" fillId="0" borderId="38" xfId="0" applyNumberFormat="1" applyFont="1" applyBorder="1" applyAlignment="1">
      <alignment horizontal="center" vertical="justify"/>
    </xf>
    <xf numFmtId="0" fontId="11" fillId="0" borderId="44" xfId="0" applyFont="1" applyBorder="1" applyAlignment="1">
      <alignment horizontal="center" vertical="justify"/>
    </xf>
    <xf numFmtId="194" fontId="10" fillId="0" borderId="20" xfId="0" applyNumberFormat="1" applyFont="1" applyBorder="1" applyAlignment="1">
      <alignment horizontal="right" vertical="center"/>
    </xf>
    <xf numFmtId="204" fontId="10" fillId="0" borderId="20" xfId="0" applyNumberFormat="1" applyFont="1" applyBorder="1" applyAlignment="1">
      <alignment vertical="center"/>
    </xf>
    <xf numFmtId="0" fontId="10" fillId="0" borderId="3" xfId="0" applyNumberFormat="1" applyFont="1" applyBorder="1" applyAlignment="1" applyProtection="1">
      <alignment horizontal="center" vertical="center"/>
      <protection/>
    </xf>
    <xf numFmtId="49" fontId="11" fillId="0" borderId="17" xfId="0" applyNumberFormat="1" applyFont="1" applyBorder="1" applyAlignment="1">
      <alignment horizontal="left" vertical="justify"/>
    </xf>
    <xf numFmtId="0" fontId="6" fillId="0" borderId="15" xfId="0" applyNumberFormat="1" applyFont="1" applyBorder="1" applyAlignment="1">
      <alignment horizontal="center" vertical="center"/>
    </xf>
    <xf numFmtId="0" fontId="11" fillId="2" borderId="29" xfId="0" applyNumberFormat="1" applyFont="1" applyFill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3" fillId="2" borderId="20" xfId="0" applyNumberFormat="1" applyFont="1" applyFill="1" applyBorder="1" applyAlignment="1">
      <alignment horizontal="center" vertical="center"/>
    </xf>
    <xf numFmtId="0" fontId="11" fillId="2" borderId="45" xfId="0" applyNumberFormat="1" applyFont="1" applyFill="1" applyBorder="1" applyAlignment="1">
      <alignment horizontal="center" vertical="center"/>
    </xf>
    <xf numFmtId="0" fontId="10" fillId="2" borderId="15" xfId="0" applyNumberFormat="1" applyFont="1" applyFill="1" applyBorder="1" applyAlignment="1">
      <alignment horizontal="center" vertical="center"/>
    </xf>
    <xf numFmtId="49" fontId="11" fillId="3" borderId="26" xfId="0" applyNumberFormat="1" applyFont="1" applyFill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 applyProtection="1">
      <alignment horizontal="center" vertical="center"/>
      <protection/>
    </xf>
    <xf numFmtId="0" fontId="1" fillId="0" borderId="21" xfId="0" applyNumberFormat="1" applyFont="1" applyBorder="1" applyAlignment="1">
      <alignment horizontal="center" vertical="center"/>
    </xf>
    <xf numFmtId="0" fontId="10" fillId="2" borderId="19" xfId="0" applyNumberFormat="1" applyFont="1" applyFill="1" applyBorder="1" applyAlignment="1">
      <alignment horizontal="center" vertical="center"/>
    </xf>
    <xf numFmtId="49" fontId="11" fillId="3" borderId="46" xfId="0" applyNumberFormat="1" applyFont="1" applyFill="1" applyBorder="1" applyAlignment="1">
      <alignment horizontal="center" vertical="center"/>
    </xf>
    <xf numFmtId="0" fontId="10" fillId="2" borderId="18" xfId="0" applyNumberFormat="1" applyFont="1" applyFill="1" applyBorder="1" applyAlignment="1">
      <alignment horizontal="center" vertical="center"/>
    </xf>
    <xf numFmtId="0" fontId="10" fillId="2" borderId="11" xfId="0" applyNumberFormat="1" applyFont="1" applyFill="1" applyBorder="1" applyAlignment="1">
      <alignment horizontal="center" vertical="center"/>
    </xf>
    <xf numFmtId="0" fontId="10" fillId="2" borderId="46" xfId="0" applyNumberFormat="1" applyFont="1" applyFill="1" applyBorder="1" applyAlignment="1">
      <alignment horizontal="center" vertical="center"/>
    </xf>
    <xf numFmtId="49" fontId="15" fillId="3" borderId="31" xfId="0" applyNumberFormat="1" applyFont="1" applyFill="1" applyBorder="1" applyAlignment="1">
      <alignment horizontal="center" vertical="center"/>
    </xf>
    <xf numFmtId="49" fontId="10" fillId="3" borderId="39" xfId="0" applyNumberFormat="1" applyFont="1" applyFill="1" applyBorder="1" applyAlignment="1">
      <alignment horizontal="center" vertical="center"/>
    </xf>
    <xf numFmtId="49" fontId="11" fillId="0" borderId="45" xfId="0" applyNumberFormat="1" applyFont="1" applyBorder="1" applyAlignment="1">
      <alignment horizontal="left" vertical="justify"/>
    </xf>
    <xf numFmtId="49" fontId="11" fillId="0" borderId="11" xfId="0" applyNumberFormat="1" applyFont="1" applyBorder="1" applyAlignment="1">
      <alignment horizontal="left" vertical="justify"/>
    </xf>
    <xf numFmtId="49" fontId="11" fillId="0" borderId="46" xfId="0" applyNumberFormat="1" applyFont="1" applyBorder="1" applyAlignment="1">
      <alignment horizontal="left" vertical="justify"/>
    </xf>
    <xf numFmtId="0" fontId="6" fillId="2" borderId="37" xfId="0" applyNumberFormat="1" applyFont="1" applyFill="1" applyBorder="1" applyAlignment="1">
      <alignment horizontal="right" vertical="center"/>
    </xf>
    <xf numFmtId="49" fontId="11" fillId="3" borderId="47" xfId="0" applyNumberFormat="1" applyFont="1" applyFill="1" applyBorder="1" applyAlignment="1">
      <alignment horizontal="center" vertical="center"/>
    </xf>
    <xf numFmtId="49" fontId="11" fillId="3" borderId="39" xfId="0" applyNumberFormat="1" applyFont="1" applyFill="1" applyBorder="1" applyAlignment="1">
      <alignment horizontal="center" vertical="center"/>
    </xf>
    <xf numFmtId="49" fontId="6" fillId="0" borderId="46" xfId="0" applyNumberFormat="1" applyFont="1" applyBorder="1" applyAlignment="1">
      <alignment horizontal="left" vertical="justify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justify"/>
    </xf>
    <xf numFmtId="0" fontId="4" fillId="0" borderId="0" xfId="0" applyFont="1" applyFill="1" applyAlignment="1">
      <alignment horizontal="right"/>
    </xf>
    <xf numFmtId="3" fontId="16" fillId="2" borderId="48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22" fillId="5" borderId="49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Alignment="1">
      <alignment/>
    </xf>
    <xf numFmtId="0" fontId="12" fillId="0" borderId="10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6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8" fillId="0" borderId="0" xfId="0" applyNumberFormat="1" applyFont="1" applyBorder="1" applyAlignment="1">
      <alignment vertical="center"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" fontId="13" fillId="0" borderId="50" xfId="0" applyNumberFormat="1" applyFont="1" applyFill="1" applyBorder="1" applyAlignment="1">
      <alignment horizontal="right" vertical="center"/>
    </xf>
    <xf numFmtId="4" fontId="13" fillId="0" borderId="37" xfId="0" applyNumberFormat="1" applyFont="1" applyFill="1" applyBorder="1" applyAlignment="1">
      <alignment horizontal="right" vertical="center"/>
    </xf>
    <xf numFmtId="3" fontId="13" fillId="0" borderId="37" xfId="0" applyNumberFormat="1" applyFont="1" applyFill="1" applyBorder="1" applyAlignment="1">
      <alignment horizontal="right" vertical="center"/>
    </xf>
    <xf numFmtId="1" fontId="13" fillId="0" borderId="37" xfId="0" applyNumberFormat="1" applyFont="1" applyFill="1" applyBorder="1" applyAlignment="1">
      <alignment horizontal="right" vertical="center"/>
    </xf>
    <xf numFmtId="3" fontId="13" fillId="0" borderId="50" xfId="0" applyNumberFormat="1" applyFont="1" applyFill="1" applyBorder="1" applyAlignment="1">
      <alignment horizontal="right" vertical="center"/>
    </xf>
    <xf numFmtId="1" fontId="13" fillId="0" borderId="48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horizontal="right" vertical="top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3" fillId="6" borderId="5" xfId="0" applyNumberFormat="1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49" fontId="3" fillId="6" borderId="6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0" xfId="0" applyNumberFormat="1" applyFont="1" applyFill="1" applyBorder="1" applyAlignment="1">
      <alignment horizontal="center" vertical="center"/>
    </xf>
    <xf numFmtId="49" fontId="3" fillId="6" borderId="36" xfId="0" applyNumberFormat="1" applyFont="1" applyFill="1" applyBorder="1" applyAlignment="1">
      <alignment horizontal="center" vertical="center"/>
    </xf>
    <xf numFmtId="49" fontId="11" fillId="3" borderId="51" xfId="0" applyNumberFormat="1" applyFont="1" applyFill="1" applyBorder="1" applyAlignment="1">
      <alignment horizontal="center" vertical="center" textRotation="90"/>
    </xf>
    <xf numFmtId="49" fontId="11" fillId="3" borderId="52" xfId="0" applyNumberFormat="1" applyFont="1" applyFill="1" applyBorder="1" applyAlignment="1">
      <alignment horizontal="center" vertical="center" textRotation="90"/>
    </xf>
    <xf numFmtId="0" fontId="0" fillId="6" borderId="53" xfId="0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17" fillId="0" borderId="53" xfId="0" applyFont="1" applyBorder="1" applyAlignment="1">
      <alignment horizontal="right" vertical="top"/>
    </xf>
    <xf numFmtId="0" fontId="17" fillId="0" borderId="54" xfId="0" applyFont="1" applyBorder="1" applyAlignment="1">
      <alignment horizontal="right" vertical="top"/>
    </xf>
    <xf numFmtId="0" fontId="17" fillId="0" borderId="55" xfId="0" applyFont="1" applyBorder="1" applyAlignment="1">
      <alignment horizontal="right" vertical="top"/>
    </xf>
    <xf numFmtId="0" fontId="17" fillId="0" borderId="5" xfId="0" applyFont="1" applyBorder="1" applyAlignment="1">
      <alignment horizontal="right" vertical="top"/>
    </xf>
    <xf numFmtId="0" fontId="17" fillId="0" borderId="10" xfId="0" applyFont="1" applyBorder="1" applyAlignment="1">
      <alignment horizontal="right" vertical="top"/>
    </xf>
    <xf numFmtId="0" fontId="17" fillId="0" borderId="7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0" fontId="17" fillId="0" borderId="36" xfId="0" applyFont="1" applyBorder="1" applyAlignment="1">
      <alignment horizontal="right" vertical="top"/>
    </xf>
    <xf numFmtId="0" fontId="17" fillId="0" borderId="8" xfId="0" applyFont="1" applyBorder="1" applyAlignment="1">
      <alignment horizontal="right" vertical="top"/>
    </xf>
    <xf numFmtId="0" fontId="17" fillId="0" borderId="4" xfId="0" applyFont="1" applyBorder="1" applyAlignment="1">
      <alignment horizontal="right" vertical="top"/>
    </xf>
    <xf numFmtId="0" fontId="17" fillId="0" borderId="9" xfId="0" applyFont="1" applyBorder="1" applyAlignment="1">
      <alignment horizontal="right" vertical="top"/>
    </xf>
    <xf numFmtId="49" fontId="21" fillId="0" borderId="13" xfId="0" applyNumberFormat="1" applyFont="1" applyBorder="1" applyAlignment="1">
      <alignment horizontal="distributed" vertical="distributed"/>
    </xf>
    <xf numFmtId="49" fontId="21" fillId="0" borderId="56" xfId="0" applyNumberFormat="1" applyFont="1" applyBorder="1" applyAlignment="1">
      <alignment horizontal="distributed" vertical="distributed"/>
    </xf>
    <xf numFmtId="49" fontId="21" fillId="0" borderId="37" xfId="0" applyNumberFormat="1" applyFont="1" applyBorder="1" applyAlignment="1">
      <alignment horizontal="distributed" vertical="distributed"/>
    </xf>
    <xf numFmtId="49" fontId="23" fillId="0" borderId="13" xfId="0" applyNumberFormat="1" applyFont="1" applyBorder="1" applyAlignment="1">
      <alignment horizontal="distributed" vertical="distributed"/>
    </xf>
    <xf numFmtId="49" fontId="23" fillId="0" borderId="56" xfId="0" applyNumberFormat="1" applyFont="1" applyBorder="1" applyAlignment="1">
      <alignment horizontal="distributed" vertical="distributed"/>
    </xf>
    <xf numFmtId="49" fontId="23" fillId="0" borderId="37" xfId="0" applyNumberFormat="1" applyFont="1" applyBorder="1" applyAlignment="1">
      <alignment horizontal="distributed" vertical="distributed"/>
    </xf>
    <xf numFmtId="49" fontId="16" fillId="3" borderId="31" xfId="0" applyNumberFormat="1" applyFont="1" applyFill="1" applyBorder="1" applyAlignment="1">
      <alignment horizontal="center" vertical="center"/>
    </xf>
    <xf numFmtId="49" fontId="16" fillId="3" borderId="35" xfId="0" applyNumberFormat="1" applyFont="1" applyFill="1" applyBorder="1" applyAlignment="1">
      <alignment horizontal="center" vertical="center"/>
    </xf>
    <xf numFmtId="49" fontId="16" fillId="3" borderId="48" xfId="0" applyNumberFormat="1" applyFont="1" applyFill="1" applyBorder="1" applyAlignment="1">
      <alignment horizontal="center" vertical="center"/>
    </xf>
    <xf numFmtId="49" fontId="16" fillId="3" borderId="17" xfId="0" applyNumberFormat="1" applyFont="1" applyFill="1" applyBorder="1" applyAlignment="1">
      <alignment horizontal="center" vertical="center"/>
    </xf>
    <xf numFmtId="49" fontId="16" fillId="3" borderId="57" xfId="0" applyNumberFormat="1" applyFont="1" applyFill="1" applyBorder="1" applyAlignment="1">
      <alignment horizontal="center" vertical="center"/>
    </xf>
    <xf numFmtId="49" fontId="16" fillId="3" borderId="42" xfId="0" applyNumberFormat="1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16" fillId="3" borderId="3" xfId="0" applyNumberFormat="1" applyFont="1" applyFill="1" applyBorder="1" applyAlignment="1">
      <alignment horizontal="center" vertical="center"/>
    </xf>
    <xf numFmtId="49" fontId="16" fillId="3" borderId="15" xfId="0" applyNumberFormat="1" applyFont="1" applyFill="1" applyBorder="1" applyAlignment="1">
      <alignment horizontal="center" vertical="center"/>
    </xf>
    <xf numFmtId="49" fontId="11" fillId="3" borderId="48" xfId="0" applyNumberFormat="1" applyFont="1" applyFill="1" applyBorder="1" applyAlignment="1">
      <alignment horizontal="center" vertical="center"/>
    </xf>
    <xf numFmtId="49" fontId="11" fillId="3" borderId="4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11" fillId="0" borderId="13" xfId="0" applyNumberFormat="1" applyFont="1" applyBorder="1" applyAlignment="1">
      <alignment horizontal="right" vertical="center"/>
    </xf>
    <xf numFmtId="49" fontId="11" fillId="0" borderId="56" xfId="0" applyNumberFormat="1" applyFont="1" applyBorder="1" applyAlignment="1">
      <alignment horizontal="right" vertical="center"/>
    </xf>
    <xf numFmtId="49" fontId="11" fillId="0" borderId="37" xfId="0" applyNumberFormat="1" applyFont="1" applyBorder="1" applyAlignment="1">
      <alignment horizontal="right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56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right" vertical="top"/>
    </xf>
    <xf numFmtId="0" fontId="9" fillId="0" borderId="54" xfId="0" applyFont="1" applyBorder="1" applyAlignment="1">
      <alignment horizontal="right" vertical="top"/>
    </xf>
    <xf numFmtId="0" fontId="9" fillId="0" borderId="55" xfId="0" applyFont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9" fillId="0" borderId="10" xfId="0" applyFont="1" applyBorder="1" applyAlignment="1">
      <alignment horizontal="right" vertical="top"/>
    </xf>
    <xf numFmtId="0" fontId="9" fillId="0" borderId="6" xfId="0" applyFont="1" applyBorder="1" applyAlignment="1">
      <alignment horizontal="right" vertical="top"/>
    </xf>
    <xf numFmtId="0" fontId="9" fillId="0" borderId="7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36" xfId="0" applyFont="1" applyBorder="1" applyAlignment="1">
      <alignment horizontal="right" vertical="top"/>
    </xf>
    <xf numFmtId="0" fontId="9" fillId="0" borderId="8" xfId="0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0" fontId="9" fillId="0" borderId="9" xfId="0" applyFont="1" applyBorder="1" applyAlignment="1">
      <alignment horizontal="right" vertical="top"/>
    </xf>
    <xf numFmtId="49" fontId="29" fillId="2" borderId="5" xfId="0" applyNumberFormat="1" applyFont="1" applyFill="1" applyBorder="1" applyAlignment="1">
      <alignment horizontal="center" vertical="center"/>
    </xf>
    <xf numFmtId="49" fontId="29" fillId="2" borderId="10" xfId="0" applyNumberFormat="1" applyFont="1" applyFill="1" applyBorder="1" applyAlignment="1">
      <alignment horizontal="center" vertical="center"/>
    </xf>
    <xf numFmtId="49" fontId="29" fillId="2" borderId="6" xfId="0" applyNumberFormat="1" applyFont="1" applyFill="1" applyBorder="1" applyAlignment="1">
      <alignment horizontal="center" vertical="center"/>
    </xf>
    <xf numFmtId="49" fontId="29" fillId="2" borderId="7" xfId="0" applyNumberFormat="1" applyFont="1" applyFill="1" applyBorder="1" applyAlignment="1">
      <alignment horizontal="center" vertical="center"/>
    </xf>
    <xf numFmtId="49" fontId="29" fillId="2" borderId="0" xfId="0" applyNumberFormat="1" applyFont="1" applyFill="1" applyBorder="1" applyAlignment="1">
      <alignment horizontal="center" vertical="center"/>
    </xf>
    <xf numFmtId="49" fontId="29" fillId="2" borderId="36" xfId="0" applyNumberFormat="1" applyFont="1" applyFill="1" applyBorder="1" applyAlignment="1">
      <alignment horizontal="center" vertical="center"/>
    </xf>
    <xf numFmtId="49" fontId="29" fillId="2" borderId="8" xfId="0" applyNumberFormat="1" applyFont="1" applyFill="1" applyBorder="1" applyAlignment="1">
      <alignment horizontal="center" vertical="center"/>
    </xf>
    <xf numFmtId="49" fontId="29" fillId="2" borderId="4" xfId="0" applyNumberFormat="1" applyFont="1" applyFill="1" applyBorder="1" applyAlignment="1">
      <alignment horizontal="center" vertical="center"/>
    </xf>
    <xf numFmtId="49" fontId="29" fillId="2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3" fontId="13" fillId="0" borderId="56" xfId="0" applyNumberFormat="1" applyFont="1" applyBorder="1" applyAlignment="1">
      <alignment horizontal="right" vertical="center"/>
    </xf>
    <xf numFmtId="3" fontId="13" fillId="0" borderId="33" xfId="0" applyNumberFormat="1" applyFont="1" applyBorder="1" applyAlignment="1">
      <alignment horizontal="right" vertical="center"/>
    </xf>
    <xf numFmtId="3" fontId="13" fillId="0" borderId="57" xfId="0" applyNumberFormat="1" applyFont="1" applyBorder="1" applyAlignment="1">
      <alignment horizontal="right" vertical="center"/>
    </xf>
    <xf numFmtId="3" fontId="13" fillId="0" borderId="44" xfId="0" applyNumberFormat="1" applyFont="1" applyBorder="1" applyAlignment="1">
      <alignment horizontal="right" vertical="center"/>
    </xf>
    <xf numFmtId="49" fontId="13" fillId="3" borderId="59" xfId="0" applyNumberFormat="1" applyFont="1" applyFill="1" applyBorder="1" applyAlignment="1">
      <alignment horizontal="center" vertical="center"/>
    </xf>
    <xf numFmtId="49" fontId="13" fillId="3" borderId="55" xfId="0" applyNumberFormat="1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1" fillId="3" borderId="62" xfId="0" applyFont="1" applyFill="1" applyBorder="1" applyAlignment="1">
      <alignment horizontal="center" vertical="center"/>
    </xf>
    <xf numFmtId="0" fontId="11" fillId="3" borderId="63" xfId="0" applyFont="1" applyFill="1" applyBorder="1" applyAlignment="1">
      <alignment horizontal="center" vertical="center"/>
    </xf>
    <xf numFmtId="49" fontId="10" fillId="3" borderId="64" xfId="0" applyNumberFormat="1" applyFont="1" applyFill="1" applyBorder="1" applyAlignment="1">
      <alignment horizontal="center" vertical="center"/>
    </xf>
    <xf numFmtId="49" fontId="11" fillId="3" borderId="65" xfId="0" applyNumberFormat="1" applyFont="1" applyFill="1" applyBorder="1" applyAlignment="1">
      <alignment horizontal="center" vertical="center"/>
    </xf>
    <xf numFmtId="49" fontId="11" fillId="3" borderId="66" xfId="0" applyNumberFormat="1" applyFont="1" applyFill="1" applyBorder="1" applyAlignment="1">
      <alignment horizontal="center" vertical="center"/>
    </xf>
    <xf numFmtId="49" fontId="11" fillId="3" borderId="59" xfId="0" applyNumberFormat="1" applyFont="1" applyFill="1" applyBorder="1" applyAlignment="1">
      <alignment horizontal="center" vertical="center" textRotation="90"/>
    </xf>
    <xf numFmtId="49" fontId="11" fillId="3" borderId="67" xfId="0" applyNumberFormat="1" applyFont="1" applyFill="1" applyBorder="1" applyAlignment="1">
      <alignment horizontal="center" vertical="center" textRotation="90"/>
    </xf>
    <xf numFmtId="49" fontId="3" fillId="6" borderId="8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1" fontId="13" fillId="0" borderId="68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3" borderId="60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3" fontId="13" fillId="0" borderId="60" xfId="0" applyNumberFormat="1" applyFont="1" applyBorder="1" applyAlignment="1">
      <alignment horizontal="right" vertical="center"/>
    </xf>
    <xf numFmtId="3" fontId="13" fillId="0" borderId="61" xfId="0" applyNumberFormat="1" applyFont="1" applyBorder="1" applyAlignment="1">
      <alignment horizontal="right" vertical="center"/>
    </xf>
    <xf numFmtId="0" fontId="10" fillId="3" borderId="69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49" fontId="15" fillId="3" borderId="54" xfId="0" applyNumberFormat="1" applyFont="1" applyFill="1" applyBorder="1" applyAlignment="1">
      <alignment horizontal="center" vertical="center" textRotation="90"/>
    </xf>
    <xf numFmtId="49" fontId="13" fillId="3" borderId="53" xfId="0" applyNumberFormat="1" applyFont="1" applyFill="1" applyBorder="1" applyAlignment="1">
      <alignment horizontal="center" vertical="center"/>
    </xf>
    <xf numFmtId="49" fontId="10" fillId="3" borderId="17" xfId="0" applyNumberFormat="1" applyFont="1" applyFill="1" applyBorder="1" applyAlignment="1">
      <alignment horizontal="center" vertical="center"/>
    </xf>
    <xf numFmtId="49" fontId="11" fillId="3" borderId="57" xfId="0" applyNumberFormat="1" applyFont="1" applyFill="1" applyBorder="1" applyAlignment="1">
      <alignment horizontal="center" vertical="center"/>
    </xf>
    <xf numFmtId="3" fontId="13" fillId="0" borderId="27" xfId="0" applyNumberFormat="1" applyFont="1" applyBorder="1" applyAlignment="1">
      <alignment horizontal="right" vertical="center"/>
    </xf>
    <xf numFmtId="3" fontId="16" fillId="5" borderId="20" xfId="0" applyNumberFormat="1" applyFont="1" applyFill="1" applyBorder="1" applyAlignment="1">
      <alignment horizontal="center" vertical="center"/>
    </xf>
    <xf numFmtId="3" fontId="16" fillId="5" borderId="4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NumberFormat="1" applyFont="1" applyBorder="1" applyAlignment="1">
      <alignment horizontal="right"/>
    </xf>
    <xf numFmtId="0" fontId="12" fillId="0" borderId="36" xfId="0" applyNumberFormat="1" applyFont="1" applyBorder="1" applyAlignment="1">
      <alignment horizontal="right"/>
    </xf>
    <xf numFmtId="1" fontId="13" fillId="0" borderId="27" xfId="0" applyNumberFormat="1" applyFont="1" applyBorder="1" applyAlignment="1">
      <alignment horizontal="right" vertical="center"/>
    </xf>
    <xf numFmtId="1" fontId="13" fillId="0" borderId="33" xfId="0" applyNumberFormat="1" applyFont="1" applyBorder="1" applyAlignment="1">
      <alignment horizontal="right" vertical="center"/>
    </xf>
    <xf numFmtId="1" fontId="13" fillId="0" borderId="34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top"/>
    </xf>
    <xf numFmtId="0" fontId="9" fillId="0" borderId="58" xfId="0" applyFont="1" applyBorder="1" applyAlignment="1">
      <alignment horizontal="right" vertical="top"/>
    </xf>
    <xf numFmtId="0" fontId="9" fillId="0" borderId="38" xfId="0" applyFont="1" applyBorder="1" applyAlignment="1">
      <alignment horizontal="right" vertical="top"/>
    </xf>
    <xf numFmtId="0" fontId="9" fillId="0" borderId="39" xfId="0" applyFont="1" applyBorder="1" applyAlignment="1">
      <alignment horizontal="right" vertical="top"/>
    </xf>
    <xf numFmtId="0" fontId="9" fillId="0" borderId="25" xfId="0" applyFont="1" applyBorder="1" applyAlignment="1">
      <alignment horizontal="right" vertical="top"/>
    </xf>
    <xf numFmtId="0" fontId="9" fillId="0" borderId="14" xfId="0" applyFont="1" applyBorder="1" applyAlignment="1">
      <alignment horizontal="right" vertical="top"/>
    </xf>
    <xf numFmtId="49" fontId="31" fillId="2" borderId="5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30" fillId="0" borderId="6" xfId="0" applyFont="1" applyBorder="1" applyAlignment="1">
      <alignment/>
    </xf>
    <xf numFmtId="0" fontId="30" fillId="0" borderId="7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36" xfId="0" applyFont="1" applyBorder="1" applyAlignment="1">
      <alignment/>
    </xf>
    <xf numFmtId="0" fontId="30" fillId="0" borderId="8" xfId="0" applyFont="1" applyBorder="1" applyAlignment="1">
      <alignment/>
    </xf>
    <xf numFmtId="0" fontId="30" fillId="0" borderId="4" xfId="0" applyFont="1" applyBorder="1" applyAlignment="1">
      <alignment/>
    </xf>
    <xf numFmtId="0" fontId="30" fillId="0" borderId="9" xfId="0" applyFont="1" applyBorder="1" applyAlignment="1">
      <alignment/>
    </xf>
    <xf numFmtId="0" fontId="9" fillId="0" borderId="70" xfId="0" applyFont="1" applyBorder="1" applyAlignment="1">
      <alignment horizontal="right" vertical="top"/>
    </xf>
    <xf numFmtId="0" fontId="9" fillId="0" borderId="71" xfId="0" applyFont="1" applyBorder="1" applyAlignment="1">
      <alignment horizontal="right" vertical="top"/>
    </xf>
    <xf numFmtId="0" fontId="9" fillId="0" borderId="72" xfId="0" applyFont="1" applyBorder="1" applyAlignment="1">
      <alignment horizontal="right" vertical="top"/>
    </xf>
    <xf numFmtId="0" fontId="13" fillId="0" borderId="6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75" xfId="0" applyFont="1" applyFill="1" applyBorder="1" applyAlignment="1">
      <alignment horizontal="center" vertical="center"/>
    </xf>
    <xf numFmtId="0" fontId="16" fillId="6" borderId="73" xfId="0" applyFont="1" applyFill="1" applyBorder="1" applyAlignment="1">
      <alignment horizontal="center" vertical="justify"/>
    </xf>
    <xf numFmtId="0" fontId="16" fillId="6" borderId="76" xfId="0" applyFont="1" applyFill="1" applyBorder="1" applyAlignment="1">
      <alignment horizontal="center" vertical="justify"/>
    </xf>
    <xf numFmtId="0" fontId="16" fillId="6" borderId="74" xfId="0" applyFont="1" applyFill="1" applyBorder="1" applyAlignment="1">
      <alignment horizontal="center" vertical="justify"/>
    </xf>
    <xf numFmtId="0" fontId="11" fillId="3" borderId="2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77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 textRotation="90"/>
    </xf>
    <xf numFmtId="0" fontId="5" fillId="3" borderId="71" xfId="0" applyFont="1" applyFill="1" applyBorder="1" applyAlignment="1">
      <alignment horizontal="center" vertical="center" textRotation="90"/>
    </xf>
    <xf numFmtId="0" fontId="11" fillId="0" borderId="73" xfId="0" applyFont="1" applyBorder="1" applyAlignment="1">
      <alignment horizontal="right" vertical="top" readingOrder="2"/>
    </xf>
    <xf numFmtId="0" fontId="11" fillId="0" borderId="78" xfId="0" applyFont="1" applyBorder="1" applyAlignment="1">
      <alignment horizontal="right" vertical="top" readingOrder="2"/>
    </xf>
    <xf numFmtId="0" fontId="11" fillId="0" borderId="79" xfId="0" applyFont="1" applyBorder="1" applyAlignment="1">
      <alignment horizontal="right" vertical="top" readingOrder="2"/>
    </xf>
    <xf numFmtId="0" fontId="11" fillId="0" borderId="76" xfId="0" applyFont="1" applyBorder="1" applyAlignment="1">
      <alignment horizontal="right" vertical="top" readingOrder="2"/>
    </xf>
    <xf numFmtId="0" fontId="11" fillId="0" borderId="74" xfId="0" applyFont="1" applyBorder="1" applyAlignment="1">
      <alignment horizontal="right" vertical="top" readingOrder="2"/>
    </xf>
    <xf numFmtId="0" fontId="10" fillId="0" borderId="62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justify"/>
    </xf>
    <xf numFmtId="0" fontId="11" fillId="0" borderId="80" xfId="0" applyFont="1" applyBorder="1" applyAlignment="1">
      <alignment horizontal="center" vertical="justify"/>
    </xf>
    <xf numFmtId="0" fontId="13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top" readingOrder="2"/>
    </xf>
    <xf numFmtId="0" fontId="11" fillId="0" borderId="62" xfId="0" applyFont="1" applyBorder="1" applyAlignment="1">
      <alignment horizontal="center" vertical="justify"/>
    </xf>
    <xf numFmtId="0" fontId="11" fillId="0" borderId="8" xfId="0" applyFont="1" applyBorder="1" applyAlignment="1">
      <alignment horizontal="right" vertical="top" readingOrder="2"/>
    </xf>
    <xf numFmtId="0" fontId="11" fillId="0" borderId="9" xfId="0" applyFont="1" applyBorder="1" applyAlignment="1">
      <alignment horizontal="right" vertical="top" readingOrder="2"/>
    </xf>
    <xf numFmtId="0" fontId="13" fillId="0" borderId="16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66675</xdr:rowOff>
    </xdr:from>
    <xdr:to>
      <xdr:col>1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266700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266700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266700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266700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266700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266700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266700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266700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266700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266700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66675</xdr:rowOff>
    </xdr:from>
    <xdr:to>
      <xdr:col>1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266700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66675</xdr:rowOff>
    </xdr:from>
    <xdr:to>
      <xdr:col>1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66675</xdr:rowOff>
    </xdr:from>
    <xdr:to>
      <xdr:col>1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66675</xdr:rowOff>
    </xdr:from>
    <xdr:to>
      <xdr:col>1</xdr:col>
      <xdr:colOff>266700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266700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266700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266700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266700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76;&#1585;&#1711;%20&#1585;&#1740;&#1586;%20&#1605;&#1578;&#1585;&#16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576;&#1585;&#1711;&#1607;%20&#1585;&#1740;&#1586;%20&#1605;&#1578;&#1585;&#16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رگ ریز متره"/>
      <sheetName val="متره ص(1)"/>
      <sheetName val="متره ص(2)"/>
      <sheetName val="متره ص(4)"/>
      <sheetName val="متره ص(5)"/>
      <sheetName val="متره ص(6)"/>
      <sheetName val="متره ص(7)"/>
      <sheetName val="متره ص(8)"/>
      <sheetName val="متره ص(9)"/>
      <sheetName val="متره ص(10)"/>
      <sheetName val="متره ص(11)"/>
      <sheetName val="متره ص(12)"/>
      <sheetName val="متره ص(13)"/>
      <sheetName val="متره ص(14)"/>
      <sheetName val="متره ص(15)"/>
      <sheetName val="متره ص(16)"/>
      <sheetName val="متره ص(17)"/>
      <sheetName val="متره ص(18)"/>
      <sheetName val="متره ص(19)"/>
      <sheetName val="متره ص(20)"/>
      <sheetName val="متره ص(21)"/>
      <sheetName val="متره ص(22)"/>
      <sheetName val="متره ص(23)"/>
      <sheetName val="متره ص(24)"/>
      <sheetName val="متره ص(25)"/>
      <sheetName val="متره ص(26)"/>
      <sheetName val="متره ص(27)"/>
      <sheetName val="متره ص(28)"/>
      <sheetName val="متره ص(29)"/>
      <sheetName val="متره ص(30)"/>
      <sheetName val="متره ص(31)"/>
      <sheetName val="متره ص(32)"/>
      <sheetName val="متره ص(33)"/>
      <sheetName val="متره ص(34)"/>
      <sheetName val="متره ص(35)"/>
      <sheetName val="متره ص(36)"/>
      <sheetName val="متره ص(37)"/>
      <sheetName val="متره ص(38)"/>
      <sheetName val="متره ص(39)"/>
      <sheetName val="متره ص(40)"/>
      <sheetName val="متره ص(41)"/>
      <sheetName val="متره ص(42)"/>
      <sheetName val="متره ص(43)"/>
      <sheetName val="متره ص(44)"/>
      <sheetName val="متره ص(45)"/>
      <sheetName val="متره ص(46)"/>
      <sheetName val="متره ص(47)"/>
      <sheetName val="متره ص(48)"/>
      <sheetName val="متره ص(49)"/>
      <sheetName val="متره ص(50)"/>
      <sheetName val="متره ص(51)"/>
      <sheetName val="متره ص(52)"/>
      <sheetName val="متره ص(53)"/>
      <sheetName val="متره ص(54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رگ ریز متره"/>
      <sheetName val="متره ص(1)"/>
      <sheetName val="متره ص(2)"/>
      <sheetName val="متره ص(4)"/>
      <sheetName val="متره ص(5)"/>
      <sheetName val="متره ص(6)"/>
      <sheetName val="متره ص(7)"/>
      <sheetName val="متره ص(8)"/>
      <sheetName val="متره ص(9)"/>
      <sheetName val="متره ص(10)"/>
      <sheetName val="متره ص(11)"/>
      <sheetName val="متره ص(12)"/>
      <sheetName val="متره ص(13)"/>
      <sheetName val="متره ص(14)"/>
      <sheetName val="متره ص(15)"/>
      <sheetName val="متره ص(16)"/>
      <sheetName val="متره ص(17)"/>
      <sheetName val="متره ص(18)"/>
      <sheetName val="متره ص(19)"/>
      <sheetName val="متره ص(20)"/>
      <sheetName val="متره ص(21)"/>
      <sheetName val="متره ص(22)"/>
      <sheetName val="متره ص(23)"/>
      <sheetName val="متره ص(24)"/>
      <sheetName val="متره ص(25)"/>
      <sheetName val="متره ص(26)"/>
      <sheetName val="متره ص(27)"/>
      <sheetName val="متره ص(28)"/>
      <sheetName val="متره ص(29)"/>
      <sheetName val="متره ص(30)"/>
      <sheetName val="متره ص(31)"/>
      <sheetName val="متره ص(32)"/>
      <sheetName val="متره ص(33)"/>
      <sheetName val="متره ص(34)"/>
      <sheetName val="متره ص(35)"/>
      <sheetName val="متره ص(36)"/>
      <sheetName val="متره ص(37)"/>
      <sheetName val="متره ص(38)"/>
      <sheetName val="متره ص(39)"/>
      <sheetName val="متره ص(40)"/>
      <sheetName val="متره ص(41)"/>
      <sheetName val="متره ص(42)"/>
      <sheetName val="متره ص(43)"/>
      <sheetName val="متره ص(44)"/>
      <sheetName val="متره ص(45)"/>
      <sheetName val="متره ص(46)"/>
      <sheetName val="متره ص(47)"/>
      <sheetName val="متره ص(48)"/>
      <sheetName val="متره ص(49)"/>
      <sheetName val="متره ص(50)"/>
      <sheetName val="متره ص(51)"/>
      <sheetName val="متره ص(52)"/>
      <sheetName val="متره ص(53)"/>
      <sheetName val="متره ص(54)"/>
    </sheetNames>
    <sheetDataSet>
      <sheetData sheetId="1">
        <row r="39">
          <cell r="K39">
            <v>100.48999999999998</v>
          </cell>
        </row>
        <row r="43">
          <cell r="K43">
            <v>100.48999999999998</v>
          </cell>
        </row>
      </sheetData>
      <sheetData sheetId="2">
        <row r="14">
          <cell r="K14">
            <v>112.5</v>
          </cell>
        </row>
        <row r="18">
          <cell r="K18">
            <v>129.75399999999996</v>
          </cell>
        </row>
        <row r="20">
          <cell r="K20">
            <v>129.75399999999996</v>
          </cell>
        </row>
        <row r="22">
          <cell r="K22">
            <v>129.75399999999996</v>
          </cell>
        </row>
      </sheetData>
      <sheetData sheetId="3">
        <row r="20">
          <cell r="K20">
            <v>24.129999999999995</v>
          </cell>
        </row>
      </sheetData>
      <sheetData sheetId="4">
        <row r="38">
          <cell r="K38">
            <v>20.098000000000003</v>
          </cell>
        </row>
      </sheetData>
      <sheetData sheetId="5">
        <row r="19">
          <cell r="K19">
            <v>4.826000000000001</v>
          </cell>
        </row>
      </sheetData>
      <sheetData sheetId="7">
        <row r="24">
          <cell r="K24">
            <v>66.22</v>
          </cell>
        </row>
      </sheetData>
      <sheetData sheetId="8">
        <row r="14">
          <cell r="K14">
            <v>704.9292</v>
          </cell>
        </row>
        <row r="19">
          <cell r="K19">
            <v>1140.3660000000002</v>
          </cell>
        </row>
      </sheetData>
      <sheetData sheetId="9">
        <row r="25">
          <cell r="K25">
            <v>8987.475999999999</v>
          </cell>
        </row>
      </sheetData>
      <sheetData sheetId="10">
        <row r="12">
          <cell r="K12">
            <v>319.5</v>
          </cell>
        </row>
      </sheetData>
      <sheetData sheetId="11">
        <row r="19">
          <cell r="K19">
            <v>9.39</v>
          </cell>
        </row>
      </sheetData>
      <sheetData sheetId="12">
        <row r="38">
          <cell r="K38">
            <v>10.049000000000001</v>
          </cell>
        </row>
      </sheetData>
      <sheetData sheetId="13">
        <row r="38">
          <cell r="K38">
            <v>55.125</v>
          </cell>
        </row>
        <row r="42">
          <cell r="K42">
            <v>10.244</v>
          </cell>
        </row>
      </sheetData>
      <sheetData sheetId="14">
        <row r="13">
          <cell r="K13">
            <v>19.439</v>
          </cell>
        </row>
        <row r="16">
          <cell r="K16">
            <v>10.244</v>
          </cell>
        </row>
        <row r="19">
          <cell r="K19">
            <v>55.125</v>
          </cell>
        </row>
      </sheetData>
      <sheetData sheetId="15">
        <row r="19">
          <cell r="K19">
            <v>9291.449999999999</v>
          </cell>
        </row>
        <row r="23">
          <cell r="K23">
            <v>1706.4</v>
          </cell>
        </row>
      </sheetData>
      <sheetData sheetId="16">
        <row r="14">
          <cell r="K14">
            <v>1533.18</v>
          </cell>
        </row>
      </sheetData>
      <sheetData sheetId="17">
        <row r="19">
          <cell r="K19">
            <v>10074.6</v>
          </cell>
        </row>
      </sheetData>
      <sheetData sheetId="18">
        <row r="14">
          <cell r="K14">
            <v>2497.2</v>
          </cell>
        </row>
        <row r="18">
          <cell r="K18">
            <v>6045.360000000001</v>
          </cell>
        </row>
      </sheetData>
      <sheetData sheetId="19">
        <row r="14">
          <cell r="K14">
            <v>1091.58</v>
          </cell>
        </row>
        <row r="21">
          <cell r="K21">
            <v>108.57</v>
          </cell>
        </row>
      </sheetData>
      <sheetData sheetId="20">
        <row r="13">
          <cell r="K13">
            <v>296.25</v>
          </cell>
        </row>
      </sheetData>
      <sheetData sheetId="21">
        <row r="13">
          <cell r="K13">
            <v>10.700000000000003</v>
          </cell>
        </row>
        <row r="22">
          <cell r="K22">
            <v>148.62</v>
          </cell>
        </row>
      </sheetData>
      <sheetData sheetId="22">
        <row r="17">
          <cell r="K17">
            <v>32.42</v>
          </cell>
        </row>
      </sheetData>
      <sheetData sheetId="25">
        <row r="17">
          <cell r="K17">
            <v>91.56000000000002</v>
          </cell>
        </row>
        <row r="23">
          <cell r="K23">
            <v>17.253999999999976</v>
          </cell>
        </row>
      </sheetData>
      <sheetData sheetId="26">
        <row r="17">
          <cell r="K17">
            <v>72.59</v>
          </cell>
        </row>
      </sheetData>
      <sheetData sheetId="27">
        <row r="14">
          <cell r="K14">
            <v>45.85</v>
          </cell>
        </row>
        <row r="17">
          <cell r="K17">
            <v>56.4</v>
          </cell>
        </row>
      </sheetData>
      <sheetData sheetId="28">
        <row r="18">
          <cell r="K18">
            <v>69.98</v>
          </cell>
        </row>
      </sheetData>
      <sheetData sheetId="29">
        <row r="14">
          <cell r="K14">
            <v>155.73</v>
          </cell>
        </row>
        <row r="20">
          <cell r="K20">
            <v>1365</v>
          </cell>
        </row>
        <row r="23">
          <cell r="K23">
            <v>504</v>
          </cell>
        </row>
      </sheetData>
      <sheetData sheetId="30">
        <row r="13">
          <cell r="K13">
            <v>70</v>
          </cell>
        </row>
        <row r="16">
          <cell r="K16">
            <v>252</v>
          </cell>
        </row>
        <row r="21">
          <cell r="K21">
            <v>457.2</v>
          </cell>
        </row>
      </sheetData>
      <sheetData sheetId="31">
        <row r="14">
          <cell r="K14">
            <v>554.2</v>
          </cell>
        </row>
      </sheetData>
      <sheetData sheetId="33">
        <row r="17">
          <cell r="K17">
            <v>251.22</v>
          </cell>
        </row>
      </sheetData>
      <sheetData sheetId="34">
        <row r="24">
          <cell r="K24">
            <v>302.98</v>
          </cell>
        </row>
      </sheetData>
      <sheetData sheetId="35">
        <row r="12">
          <cell r="K12">
            <v>251.22</v>
          </cell>
        </row>
        <row r="16">
          <cell r="K16">
            <v>302.98</v>
          </cell>
        </row>
      </sheetData>
      <sheetData sheetId="36">
        <row r="11">
          <cell r="K11">
            <v>67.8</v>
          </cell>
        </row>
        <row r="23">
          <cell r="K23">
            <v>260.06</v>
          </cell>
        </row>
      </sheetData>
      <sheetData sheetId="37">
        <row r="16">
          <cell r="K16">
            <v>29.400000000000002</v>
          </cell>
        </row>
        <row r="19">
          <cell r="K19">
            <v>29.400000000000002</v>
          </cell>
        </row>
      </sheetData>
      <sheetData sheetId="38">
        <row r="12">
          <cell r="K12">
            <v>29.400000000000002</v>
          </cell>
        </row>
        <row r="15">
          <cell r="K15">
            <v>14</v>
          </cell>
        </row>
        <row r="19">
          <cell r="K19">
            <v>30.159999999999997</v>
          </cell>
        </row>
        <row r="22">
          <cell r="K22">
            <v>30.159999999999997</v>
          </cell>
        </row>
      </sheetData>
      <sheetData sheetId="39">
        <row r="24">
          <cell r="K24">
            <v>232.64999999999998</v>
          </cell>
        </row>
      </sheetData>
      <sheetData sheetId="40">
        <row r="16">
          <cell r="K16">
            <v>52.25</v>
          </cell>
        </row>
      </sheetData>
      <sheetData sheetId="41">
        <row r="15">
          <cell r="K15">
            <v>158.41</v>
          </cell>
        </row>
        <row r="22">
          <cell r="K22">
            <v>190.6</v>
          </cell>
        </row>
      </sheetData>
      <sheetData sheetId="42">
        <row r="15">
          <cell r="K15">
            <v>72.87</v>
          </cell>
        </row>
      </sheetData>
      <sheetData sheetId="43">
        <row r="12">
          <cell r="K12">
            <v>155.69</v>
          </cell>
        </row>
      </sheetData>
      <sheetData sheetId="44">
        <row r="18">
          <cell r="K18">
            <v>200.10999999999999</v>
          </cell>
        </row>
        <row r="23">
          <cell r="K23">
            <v>301.96999999999997</v>
          </cell>
        </row>
      </sheetData>
      <sheetData sheetId="45">
        <row r="17">
          <cell r="K17">
            <v>138.10999999999999</v>
          </cell>
        </row>
        <row r="23">
          <cell r="K23">
            <v>32.980000000000004</v>
          </cell>
        </row>
      </sheetData>
      <sheetData sheetId="46">
        <row r="16">
          <cell r="K16">
            <v>82.72</v>
          </cell>
        </row>
        <row r="22">
          <cell r="K22">
            <v>181.6</v>
          </cell>
        </row>
      </sheetData>
      <sheetData sheetId="47">
        <row r="13">
          <cell r="K13">
            <v>9291.449999999999</v>
          </cell>
        </row>
        <row r="17">
          <cell r="K17">
            <v>30</v>
          </cell>
        </row>
        <row r="22">
          <cell r="K22">
            <v>60.3</v>
          </cell>
        </row>
      </sheetData>
      <sheetData sheetId="48">
        <row r="13">
          <cell r="K13">
            <v>58.8</v>
          </cell>
        </row>
        <row r="16">
          <cell r="K16">
            <v>251.22</v>
          </cell>
        </row>
        <row r="19">
          <cell r="K19">
            <v>302.98</v>
          </cell>
        </row>
      </sheetData>
      <sheetData sheetId="52">
        <row r="14">
          <cell r="K14">
            <v>5984</v>
          </cell>
        </row>
        <row r="18">
          <cell r="K18">
            <v>4507</v>
          </cell>
        </row>
        <row r="21">
          <cell r="K21">
            <v>5037</v>
          </cell>
        </row>
      </sheetData>
      <sheetData sheetId="53">
        <row r="12">
          <cell r="K12">
            <v>2686</v>
          </cell>
        </row>
        <row r="15">
          <cell r="K15">
            <v>4545</v>
          </cell>
        </row>
        <row r="18">
          <cell r="K18">
            <v>7575</v>
          </cell>
        </row>
        <row r="21">
          <cell r="K21">
            <v>15150</v>
          </cell>
        </row>
        <row r="24">
          <cell r="K24">
            <v>8080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R36"/>
  <sheetViews>
    <sheetView rightToLeft="1" zoomScale="75" zoomScaleNormal="75"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43.7109375" style="3" customWidth="1"/>
    <col min="3" max="3" width="18.7109375" style="6" customWidth="1"/>
    <col min="4" max="6" width="8.7109375" style="0" customWidth="1"/>
    <col min="7" max="7" width="24.7109375" style="0" customWidth="1"/>
  </cols>
  <sheetData>
    <row r="1" spans="6:8" ht="0.75" customHeight="1" thickBot="1">
      <c r="F1" s="10"/>
      <c r="G1" s="10"/>
      <c r="H1" s="10"/>
    </row>
    <row r="2" spans="1:8" ht="18" customHeight="1">
      <c r="A2" s="275"/>
      <c r="B2" s="312" t="s">
        <v>194</v>
      </c>
      <c r="C2" s="319" t="s">
        <v>188</v>
      </c>
      <c r="D2" s="319"/>
      <c r="E2" s="319"/>
      <c r="F2" s="20"/>
      <c r="G2" s="253"/>
      <c r="H2" s="254"/>
    </row>
    <row r="3" spans="1:8" ht="18" customHeight="1">
      <c r="A3" s="276"/>
      <c r="B3" s="313"/>
      <c r="C3" s="320" t="s">
        <v>193</v>
      </c>
      <c r="D3" s="320"/>
      <c r="E3" s="320"/>
      <c r="F3" s="20"/>
      <c r="G3" s="29" t="s">
        <v>67</v>
      </c>
      <c r="H3" s="255"/>
    </row>
    <row r="4" spans="1:18" ht="18" customHeight="1" thickBot="1">
      <c r="A4" s="277"/>
      <c r="B4" s="33" t="s">
        <v>195</v>
      </c>
      <c r="C4" s="318" t="s">
        <v>189</v>
      </c>
      <c r="D4" s="318"/>
      <c r="E4" s="318"/>
      <c r="F4" s="23"/>
      <c r="G4" s="256"/>
      <c r="H4" s="257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9.75" customHeight="1" thickBot="1">
      <c r="A5" s="30"/>
      <c r="B5" s="29"/>
      <c r="C5" s="19"/>
      <c r="D5" s="19"/>
      <c r="E5" s="19"/>
      <c r="F5" s="20"/>
      <c r="G5" s="28"/>
      <c r="H5" s="28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" customHeight="1">
      <c r="A6" s="278" t="s">
        <v>210</v>
      </c>
      <c r="B6" s="279"/>
      <c r="C6" s="279"/>
      <c r="D6" s="279"/>
      <c r="E6" s="279"/>
      <c r="F6" s="279"/>
      <c r="G6" s="279"/>
      <c r="H6" s="280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customHeight="1" thickBot="1">
      <c r="A7" s="281"/>
      <c r="B7" s="282"/>
      <c r="C7" s="282"/>
      <c r="D7" s="282"/>
      <c r="E7" s="282"/>
      <c r="F7" s="282"/>
      <c r="G7" s="282"/>
      <c r="H7" s="283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7" customHeight="1" thickTop="1">
      <c r="A8" s="284" t="s">
        <v>235</v>
      </c>
      <c r="B8" s="306" t="s">
        <v>211</v>
      </c>
      <c r="C8" s="307"/>
      <c r="D8" s="307"/>
      <c r="E8" s="307"/>
      <c r="F8" s="308"/>
      <c r="G8" s="314" t="s">
        <v>38</v>
      </c>
      <c r="H8" s="316" t="s">
        <v>238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7" customHeight="1">
      <c r="A9" s="285"/>
      <c r="B9" s="309"/>
      <c r="C9" s="310"/>
      <c r="D9" s="310"/>
      <c r="E9" s="310"/>
      <c r="F9" s="311"/>
      <c r="G9" s="315"/>
      <c r="H9" s="317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34.5" customHeight="1">
      <c r="A10" s="126">
        <v>1</v>
      </c>
      <c r="B10" s="300" t="s">
        <v>212</v>
      </c>
      <c r="C10" s="301"/>
      <c r="D10" s="301"/>
      <c r="E10" s="301"/>
      <c r="F10" s="302"/>
      <c r="G10" s="139">
        <f>'خلاصه فصول 15 تا 28'!H23</f>
        <v>841397038.8878148</v>
      </c>
      <c r="H10" s="127" t="s">
        <v>169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36.75" customHeight="1">
      <c r="A11" s="126">
        <v>2</v>
      </c>
      <c r="B11" s="303" t="s">
        <v>54</v>
      </c>
      <c r="C11" s="304"/>
      <c r="D11" s="304"/>
      <c r="E11" s="304"/>
      <c r="F11" s="305"/>
      <c r="G11" s="139">
        <f>ROUND(G10*0.1,0)</f>
        <v>84139704</v>
      </c>
      <c r="H11" s="127" t="s">
        <v>169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36.75" customHeight="1">
      <c r="A12" s="126">
        <v>3</v>
      </c>
      <c r="B12" s="303" t="s">
        <v>55</v>
      </c>
      <c r="C12" s="304"/>
      <c r="D12" s="304"/>
      <c r="E12" s="304"/>
      <c r="F12" s="305"/>
      <c r="G12" s="139">
        <f>ROUND(G10*0.07,0)</f>
        <v>58897793</v>
      </c>
      <c r="H12" s="127" t="s">
        <v>169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6.75" customHeight="1">
      <c r="A13" s="126">
        <v>4</v>
      </c>
      <c r="B13" s="321" t="s">
        <v>178</v>
      </c>
      <c r="C13" s="322"/>
      <c r="D13" s="322"/>
      <c r="E13" s="322"/>
      <c r="F13" s="323"/>
      <c r="G13" s="139">
        <f>(G10+G11+G12)*4/100</f>
        <v>39377381.43551259</v>
      </c>
      <c r="H13" s="127" t="s">
        <v>169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36.75" customHeight="1" thickBot="1">
      <c r="A14" s="126">
        <v>6</v>
      </c>
      <c r="B14" s="321" t="s">
        <v>290</v>
      </c>
      <c r="C14" s="322"/>
      <c r="D14" s="322"/>
      <c r="E14" s="322"/>
      <c r="F14" s="323"/>
      <c r="G14" s="249">
        <f>ROUND(G10+G11+G12+G13,0)*0.1</f>
        <v>102381191.7</v>
      </c>
      <c r="H14" s="127" t="s">
        <v>169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36.75" customHeight="1" thickBot="1">
      <c r="A15" s="138"/>
      <c r="B15" s="324" t="s">
        <v>39</v>
      </c>
      <c r="C15" s="325"/>
      <c r="D15" s="325"/>
      <c r="E15" s="325"/>
      <c r="F15" s="325"/>
      <c r="G15" s="251">
        <f>SUM(G10:G14)</f>
        <v>1126193109.0233274</v>
      </c>
      <c r="H15" s="137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9.5" customHeight="1">
      <c r="A16" s="128"/>
      <c r="B16" s="129"/>
      <c r="C16" s="129"/>
      <c r="D16" s="129"/>
      <c r="E16" s="129"/>
      <c r="F16" s="129"/>
      <c r="G16" s="250"/>
      <c r="H16" s="130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9.5" customHeight="1">
      <c r="A17" s="131"/>
      <c r="B17" s="132"/>
      <c r="C17" s="186"/>
      <c r="D17" s="132"/>
      <c r="E17" s="132"/>
      <c r="F17" s="132"/>
      <c r="G17" s="132"/>
      <c r="H17" s="133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9.5" customHeight="1">
      <c r="A18" s="131"/>
      <c r="B18" s="132"/>
      <c r="C18" s="186"/>
      <c r="D18" s="132"/>
      <c r="E18" s="132"/>
      <c r="F18" s="132"/>
      <c r="G18" s="265"/>
      <c r="H18" s="133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9.5" customHeight="1">
      <c r="A19" s="131"/>
      <c r="B19" s="132"/>
      <c r="C19" s="186"/>
      <c r="D19" s="132"/>
      <c r="E19" s="132"/>
      <c r="F19" s="132"/>
      <c r="G19" s="132"/>
      <c r="H19" s="133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9.5" customHeight="1">
      <c r="A20" s="131"/>
      <c r="B20" s="132"/>
      <c r="C20" s="132"/>
      <c r="D20" s="132"/>
      <c r="E20" s="132"/>
      <c r="F20" s="132"/>
      <c r="G20" s="132"/>
      <c r="H20" s="133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8" ht="19.5" customHeight="1" thickBot="1">
      <c r="A21" s="134"/>
      <c r="B21" s="135"/>
      <c r="C21" s="135"/>
      <c r="D21" s="135"/>
      <c r="E21" s="135"/>
      <c r="F21" s="135"/>
      <c r="G21" s="135"/>
      <c r="H21" s="136"/>
    </row>
    <row r="22" spans="1:9" ht="9.75" customHeight="1">
      <c r="A22" s="286"/>
      <c r="B22" s="289" t="s">
        <v>3</v>
      </c>
      <c r="C22" s="292" t="s">
        <v>2</v>
      </c>
      <c r="D22" s="293"/>
      <c r="E22" s="293"/>
      <c r="F22" s="274"/>
      <c r="G22" s="292" t="s">
        <v>40</v>
      </c>
      <c r="H22" s="274"/>
      <c r="I22" s="5"/>
    </row>
    <row r="23" spans="1:9" ht="9.75" customHeight="1">
      <c r="A23" s="287"/>
      <c r="B23" s="290"/>
      <c r="C23" s="294"/>
      <c r="D23" s="295"/>
      <c r="E23" s="295"/>
      <c r="F23" s="296"/>
      <c r="G23" s="294"/>
      <c r="H23" s="296"/>
      <c r="I23" s="5"/>
    </row>
    <row r="24" spans="1:9" ht="9.75" customHeight="1">
      <c r="A24" s="287"/>
      <c r="B24" s="290"/>
      <c r="C24" s="294"/>
      <c r="D24" s="295"/>
      <c r="E24" s="295"/>
      <c r="F24" s="296"/>
      <c r="G24" s="294"/>
      <c r="H24" s="296"/>
      <c r="I24" s="5"/>
    </row>
    <row r="25" spans="1:9" ht="9.75" customHeight="1" thickBot="1">
      <c r="A25" s="288"/>
      <c r="B25" s="291"/>
      <c r="C25" s="297"/>
      <c r="D25" s="298"/>
      <c r="E25" s="298"/>
      <c r="F25" s="299"/>
      <c r="G25" s="297"/>
      <c r="H25" s="299"/>
      <c r="I25" s="5"/>
    </row>
    <row r="26" spans="1:10" ht="19.5" customHeight="1">
      <c r="A26" s="245"/>
      <c r="B26" s="245"/>
      <c r="C26" s="245"/>
      <c r="D26" s="245"/>
      <c r="E26" s="245"/>
      <c r="F26" s="245"/>
      <c r="G26" s="245"/>
      <c r="H26" s="245"/>
      <c r="I26" s="245"/>
      <c r="J26" s="245"/>
    </row>
    <row r="27" spans="1:10" ht="19.5" customHeight="1">
      <c r="A27" s="245"/>
      <c r="B27" s="245"/>
      <c r="C27" s="245"/>
      <c r="D27" s="245"/>
      <c r="E27" s="245"/>
      <c r="F27" s="245"/>
      <c r="G27" s="266"/>
      <c r="H27" s="245"/>
      <c r="I27" s="245"/>
      <c r="J27" s="245"/>
    </row>
    <row r="28" spans="1:10" ht="19.5" customHeight="1">
      <c r="A28" s="245"/>
      <c r="B28" s="245"/>
      <c r="C28" s="245"/>
      <c r="D28" s="245"/>
      <c r="E28" s="245"/>
      <c r="F28" s="245"/>
      <c r="G28" s="245"/>
      <c r="H28" s="245"/>
      <c r="I28" s="245"/>
      <c r="J28" s="245"/>
    </row>
    <row r="29" spans="1:10" ht="19.5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</row>
    <row r="30" spans="1:10" ht="19.5" customHeight="1">
      <c r="A30" s="245"/>
      <c r="B30" s="245"/>
      <c r="C30" s="245"/>
      <c r="D30" s="245"/>
      <c r="E30" s="245"/>
      <c r="F30" s="245"/>
      <c r="G30" s="252"/>
      <c r="H30" s="245"/>
      <c r="I30" s="245"/>
      <c r="J30" s="245"/>
    </row>
    <row r="31" spans="1:10" ht="19.5" customHeight="1">
      <c r="A31" s="245"/>
      <c r="B31" s="245"/>
      <c r="C31" s="245"/>
      <c r="D31" s="245"/>
      <c r="E31" s="245"/>
      <c r="F31" s="245"/>
      <c r="G31" s="245"/>
      <c r="H31" s="245"/>
      <c r="I31" s="245"/>
      <c r="J31" s="245"/>
    </row>
    <row r="32" spans="1:10" ht="19.5" customHeight="1">
      <c r="A32" s="245"/>
      <c r="B32" s="245"/>
      <c r="C32" s="245"/>
      <c r="D32" s="245"/>
      <c r="E32" s="245"/>
      <c r="F32" s="245"/>
      <c r="G32" s="245"/>
      <c r="H32" s="245"/>
      <c r="I32" s="245"/>
      <c r="J32" s="245"/>
    </row>
    <row r="33" spans="1:10" ht="19.5" customHeight="1">
      <c r="A33" s="245"/>
      <c r="B33" s="245"/>
      <c r="C33" s="245"/>
      <c r="D33" s="245"/>
      <c r="E33" s="245"/>
      <c r="F33" s="245"/>
      <c r="G33" s="245"/>
      <c r="H33" s="245"/>
      <c r="I33" s="245"/>
      <c r="J33" s="245"/>
    </row>
    <row r="34" spans="1:10" ht="19.5" customHeight="1">
      <c r="A34" s="245"/>
      <c r="B34" s="245"/>
      <c r="C34" s="245"/>
      <c r="D34" s="245"/>
      <c r="E34" s="245"/>
      <c r="F34" s="245"/>
      <c r="G34" s="245"/>
      <c r="H34" s="245"/>
      <c r="I34" s="245"/>
      <c r="J34" s="245"/>
    </row>
    <row r="35" spans="1:10" ht="19.5" customHeight="1">
      <c r="A35" s="245"/>
      <c r="B35" s="245"/>
      <c r="C35" s="245"/>
      <c r="D35" s="245"/>
      <c r="E35" s="245"/>
      <c r="F35" s="245"/>
      <c r="G35" s="245"/>
      <c r="H35" s="245"/>
      <c r="I35" s="245"/>
      <c r="J35" s="245"/>
    </row>
    <row r="36" spans="1:10" ht="19.5">
      <c r="A36" s="246"/>
      <c r="B36" s="247"/>
      <c r="C36" s="248"/>
      <c r="D36" s="246"/>
      <c r="E36" s="246"/>
      <c r="F36" s="246"/>
      <c r="G36" s="246"/>
      <c r="H36" s="246"/>
      <c r="I36" s="246"/>
      <c r="J36" s="246"/>
    </row>
  </sheetData>
  <mergeCells count="20">
    <mergeCell ref="B14:F14"/>
    <mergeCell ref="B15:F15"/>
    <mergeCell ref="B12:F12"/>
    <mergeCell ref="B13:F13"/>
    <mergeCell ref="B2:B3"/>
    <mergeCell ref="G8:G9"/>
    <mergeCell ref="H8:H9"/>
    <mergeCell ref="C4:E4"/>
    <mergeCell ref="C2:E2"/>
    <mergeCell ref="C3:E3"/>
    <mergeCell ref="A2:A4"/>
    <mergeCell ref="A6:H7"/>
    <mergeCell ref="A8:A9"/>
    <mergeCell ref="A22:A25"/>
    <mergeCell ref="B22:B25"/>
    <mergeCell ref="C22:F25"/>
    <mergeCell ref="G22:H25"/>
    <mergeCell ref="B10:F10"/>
    <mergeCell ref="B11:F11"/>
    <mergeCell ref="B8:F9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AR232"/>
  <sheetViews>
    <sheetView rightToLeft="1" zoomScale="70" zoomScaleNormal="70" workbookViewId="0" topLeftCell="A13">
      <selection activeCell="B13" sqref="B13"/>
    </sheetView>
  </sheetViews>
  <sheetFormatPr defaultColWidth="9.140625" defaultRowHeight="12.75"/>
  <cols>
    <col min="1" max="1" width="4.57421875" style="0" customWidth="1"/>
    <col min="2" max="2" width="47.7109375" style="0" customWidth="1"/>
    <col min="3" max="3" width="12.7109375" style="0" customWidth="1"/>
    <col min="4" max="4" width="7.7109375" style="0" customWidth="1"/>
    <col min="5" max="5" width="12.7109375" style="0" customWidth="1"/>
    <col min="6" max="6" width="10.7109375" style="0" customWidth="1"/>
    <col min="7" max="7" width="15.7109375" style="0" customWidth="1"/>
    <col min="8" max="8" width="17.28125" style="0" customWidth="1"/>
  </cols>
  <sheetData>
    <row r="1" spans="1:44" ht="18" customHeight="1">
      <c r="A1" s="13"/>
      <c r="B1" s="312" t="s">
        <v>194</v>
      </c>
      <c r="C1" s="319" t="s">
        <v>188</v>
      </c>
      <c r="D1" s="319"/>
      <c r="E1" s="319"/>
      <c r="F1" s="18"/>
      <c r="G1" s="18" t="s">
        <v>190</v>
      </c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8" customHeight="1">
      <c r="A2" s="15"/>
      <c r="B2" s="313"/>
      <c r="C2" s="320" t="s">
        <v>193</v>
      </c>
      <c r="D2" s="320"/>
      <c r="E2" s="320"/>
      <c r="F2" s="20"/>
      <c r="G2" s="20" t="s">
        <v>191</v>
      </c>
      <c r="H2" s="259" t="s">
        <v>67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8" customHeight="1" thickBot="1">
      <c r="A3" s="16"/>
      <c r="B3" s="33" t="s">
        <v>195</v>
      </c>
      <c r="C3" s="318" t="s">
        <v>189</v>
      </c>
      <c r="D3" s="318"/>
      <c r="E3" s="318"/>
      <c r="F3" s="23"/>
      <c r="G3" s="23" t="s">
        <v>192</v>
      </c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9:44" ht="7.5" customHeight="1" thickBot="1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31.5" customHeight="1" thickBot="1">
      <c r="A5" s="416" t="s">
        <v>163</v>
      </c>
      <c r="B5" s="417"/>
      <c r="C5" s="417"/>
      <c r="D5" s="417"/>
      <c r="E5" s="417"/>
      <c r="F5" s="417"/>
      <c r="G5" s="417"/>
      <c r="H5" s="4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8.75" customHeight="1">
      <c r="A6" s="422" t="s">
        <v>184</v>
      </c>
      <c r="B6" s="413" t="s">
        <v>183</v>
      </c>
      <c r="C6" s="419" t="s">
        <v>237</v>
      </c>
      <c r="D6" s="414" t="s">
        <v>238</v>
      </c>
      <c r="E6" s="414" t="s">
        <v>166</v>
      </c>
      <c r="F6" s="414" t="s">
        <v>239</v>
      </c>
      <c r="G6" s="412" t="s">
        <v>167</v>
      </c>
      <c r="H6" s="420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8.75" customHeight="1" thickBot="1">
      <c r="A7" s="423"/>
      <c r="B7" s="413"/>
      <c r="C7" s="419"/>
      <c r="D7" s="415"/>
      <c r="E7" s="415"/>
      <c r="F7" s="415"/>
      <c r="G7" s="413"/>
      <c r="H7" s="4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34.5" customHeight="1" thickBot="1">
      <c r="A8" s="142"/>
      <c r="B8" s="410" t="s">
        <v>114</v>
      </c>
      <c r="C8" s="411"/>
      <c r="D8" s="21"/>
      <c r="E8" s="26"/>
      <c r="F8" s="24"/>
      <c r="G8" s="25"/>
      <c r="H8" s="2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33" customHeight="1">
      <c r="A9" s="57">
        <v>1</v>
      </c>
      <c r="B9" s="98" t="s">
        <v>125</v>
      </c>
      <c r="C9" s="80" t="s">
        <v>58</v>
      </c>
      <c r="D9" s="78" t="s">
        <v>223</v>
      </c>
      <c r="E9" s="49">
        <v>6100</v>
      </c>
      <c r="F9" s="50">
        <f>'[2]متره ص(16)'!$K$19</f>
        <v>9291.449999999999</v>
      </c>
      <c r="G9" s="51">
        <f aca="true" t="shared" si="0" ref="G9:G16">ROUND(E9*F9,0)</f>
        <v>56677845</v>
      </c>
      <c r="H9" s="10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33" customHeight="1">
      <c r="A10" s="57">
        <v>2</v>
      </c>
      <c r="B10" s="98" t="s">
        <v>126</v>
      </c>
      <c r="C10" s="82" t="s">
        <v>59</v>
      </c>
      <c r="D10" s="87" t="s">
        <v>223</v>
      </c>
      <c r="E10" s="69">
        <v>6610</v>
      </c>
      <c r="F10" s="123">
        <f>'[2]متره ص(16)'!$K$23</f>
        <v>1706.4</v>
      </c>
      <c r="G10" s="68">
        <f t="shared" si="0"/>
        <v>11279304</v>
      </c>
      <c r="H10" s="10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33" customHeight="1">
      <c r="A11" s="57">
        <v>3</v>
      </c>
      <c r="B11" s="98" t="s">
        <v>127</v>
      </c>
      <c r="C11" s="80" t="s">
        <v>60</v>
      </c>
      <c r="D11" s="87" t="s">
        <v>223</v>
      </c>
      <c r="E11" s="69">
        <v>6100</v>
      </c>
      <c r="F11" s="69">
        <f>'[2]متره ص(17)'!$K$14</f>
        <v>1533.18</v>
      </c>
      <c r="G11" s="68">
        <f t="shared" si="0"/>
        <v>9352398</v>
      </c>
      <c r="H11" s="10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33" customHeight="1">
      <c r="A12" s="57">
        <v>4</v>
      </c>
      <c r="B12" s="102" t="s">
        <v>128</v>
      </c>
      <c r="C12" s="82" t="s">
        <v>61</v>
      </c>
      <c r="D12" s="86" t="s">
        <v>223</v>
      </c>
      <c r="E12" s="69">
        <v>6160</v>
      </c>
      <c r="F12" s="69">
        <f>'[2]متره ص(18)'!$K$19</f>
        <v>10074.6</v>
      </c>
      <c r="G12" s="68">
        <f t="shared" si="0"/>
        <v>62059536</v>
      </c>
      <c r="H12" s="10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33" customHeight="1">
      <c r="A13" s="57">
        <v>5</v>
      </c>
      <c r="B13" s="102" t="s">
        <v>129</v>
      </c>
      <c r="C13" s="82" t="s">
        <v>62</v>
      </c>
      <c r="D13" s="86" t="s">
        <v>223</v>
      </c>
      <c r="E13" s="69">
        <v>6510</v>
      </c>
      <c r="F13" s="69">
        <f>'[2]متره ص(19)'!$K$14</f>
        <v>2497.2</v>
      </c>
      <c r="G13" s="68">
        <f t="shared" si="0"/>
        <v>16256772</v>
      </c>
      <c r="H13" s="2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33" customHeight="1">
      <c r="A14" s="57">
        <v>6</v>
      </c>
      <c r="B14" s="103" t="s">
        <v>130</v>
      </c>
      <c r="C14" s="82" t="s">
        <v>63</v>
      </c>
      <c r="D14" s="86" t="s">
        <v>223</v>
      </c>
      <c r="E14" s="69">
        <v>1010</v>
      </c>
      <c r="F14" s="69">
        <f>'[2]متره ص(19)'!$K$18</f>
        <v>6045.360000000001</v>
      </c>
      <c r="G14" s="68">
        <f t="shared" si="0"/>
        <v>6105814</v>
      </c>
      <c r="H14" s="2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33" customHeight="1">
      <c r="A15" s="57">
        <v>7</v>
      </c>
      <c r="B15" s="104" t="s">
        <v>131</v>
      </c>
      <c r="C15" s="82" t="s">
        <v>124</v>
      </c>
      <c r="D15" s="86" t="s">
        <v>223</v>
      </c>
      <c r="E15" s="105">
        <v>7280</v>
      </c>
      <c r="F15" s="69">
        <f>'[2]متره ص(20)'!$K$14</f>
        <v>1091.58</v>
      </c>
      <c r="G15" s="68">
        <f t="shared" si="0"/>
        <v>7946702</v>
      </c>
      <c r="H15" s="2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33" customHeight="1" thickBot="1">
      <c r="A16" s="57">
        <v>8</v>
      </c>
      <c r="B16" s="100" t="s">
        <v>132</v>
      </c>
      <c r="C16" s="89" t="s">
        <v>243</v>
      </c>
      <c r="D16" s="86" t="s">
        <v>223</v>
      </c>
      <c r="E16" s="206">
        <v>5860</v>
      </c>
      <c r="F16" s="123">
        <f>'[2]متره ص(20)'!$K$21</f>
        <v>108.57</v>
      </c>
      <c r="G16" s="68">
        <f t="shared" si="0"/>
        <v>636220</v>
      </c>
      <c r="H16" s="2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33" customHeight="1" thickBot="1">
      <c r="A17" s="431"/>
      <c r="B17" s="435"/>
      <c r="C17" s="408" t="s">
        <v>136</v>
      </c>
      <c r="D17" s="409"/>
      <c r="E17" s="188"/>
      <c r="F17" s="188"/>
      <c r="G17" s="192">
        <f>SUM(G9:G16)</f>
        <v>170314591</v>
      </c>
      <c r="H17" s="2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39" customHeight="1" thickBot="1">
      <c r="A18" s="424" t="s">
        <v>185</v>
      </c>
      <c r="B18" s="425"/>
      <c r="C18" s="426" t="s">
        <v>186</v>
      </c>
      <c r="D18" s="427"/>
      <c r="E18" s="425"/>
      <c r="F18" s="434" t="s">
        <v>187</v>
      </c>
      <c r="G18" s="434"/>
      <c r="H18" s="42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10" ht="31.5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</row>
    <row r="20" spans="1:10" ht="31.5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</row>
    <row r="21" spans="1:10" ht="31.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</row>
    <row r="22" spans="1:10" ht="31.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</row>
    <row r="23" spans="1:10" ht="31.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</row>
    <row r="24" spans="1:10" ht="31.5" customHeigh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</row>
    <row r="25" spans="1:10" ht="31.5" customHeigh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</row>
    <row r="26" spans="1:10" ht="31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</row>
    <row r="27" spans="1:10" ht="31.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</row>
    <row r="28" spans="1:10" ht="31.5" customHeight="1">
      <c r="A28" s="162"/>
      <c r="B28" s="162"/>
      <c r="C28" s="162"/>
      <c r="D28" s="162"/>
      <c r="E28" s="162"/>
      <c r="F28" s="162"/>
      <c r="G28" s="162"/>
      <c r="H28" s="162"/>
      <c r="I28" s="162"/>
      <c r="J28" s="162"/>
    </row>
    <row r="29" spans="1:10" ht="31.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</row>
    <row r="30" spans="1:10" ht="31.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</row>
    <row r="31" spans="1:10" ht="31.5" customHeight="1">
      <c r="A31" s="162"/>
      <c r="B31" s="162"/>
      <c r="C31" s="162"/>
      <c r="D31" s="162"/>
      <c r="E31" s="162"/>
      <c r="F31" s="162"/>
      <c r="G31" s="162"/>
      <c r="H31" s="162"/>
      <c r="I31" s="162"/>
      <c r="J31" s="162"/>
    </row>
    <row r="32" spans="1:10" ht="31.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</row>
    <row r="33" spans="1:10" ht="31.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</row>
    <row r="34" spans="1:10" ht="31.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</row>
    <row r="35" spans="1:10" ht="31.5" customHeight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</row>
    <row r="36" spans="1:10" ht="31.5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</row>
    <row r="37" spans="1:10" ht="31.5" customHeigh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</row>
    <row r="38" spans="1:10" ht="31.5" customHeight="1">
      <c r="A38" s="162"/>
      <c r="B38" s="162"/>
      <c r="C38" s="162"/>
      <c r="D38" s="162"/>
      <c r="E38" s="162"/>
      <c r="F38" s="162"/>
      <c r="G38" s="162"/>
      <c r="H38" s="162"/>
      <c r="I38" s="162"/>
      <c r="J38" s="162"/>
    </row>
    <row r="39" spans="1:10" ht="31.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62"/>
    </row>
    <row r="40" spans="1:10" ht="12.75">
      <c r="A40" s="162"/>
      <c r="B40" s="162"/>
      <c r="C40" s="162"/>
      <c r="D40" s="162"/>
      <c r="E40" s="162"/>
      <c r="F40" s="162"/>
      <c r="G40" s="162"/>
      <c r="H40" s="162"/>
      <c r="I40" s="162"/>
      <c r="J40" s="162"/>
    </row>
    <row r="41" spans="1:10" ht="12.75">
      <c r="A41" s="162"/>
      <c r="B41" s="162"/>
      <c r="C41" s="162"/>
      <c r="D41" s="162"/>
      <c r="E41" s="162"/>
      <c r="F41" s="162"/>
      <c r="G41" s="162"/>
      <c r="H41" s="162"/>
      <c r="I41" s="162"/>
      <c r="J41" s="162"/>
    </row>
    <row r="42" spans="1:10" ht="12.75">
      <c r="A42" s="162"/>
      <c r="B42" s="162"/>
      <c r="C42" s="162"/>
      <c r="D42" s="162"/>
      <c r="E42" s="162"/>
      <c r="F42" s="162"/>
      <c r="G42" s="162"/>
      <c r="H42" s="162"/>
      <c r="I42" s="162"/>
      <c r="J42" s="162"/>
    </row>
    <row r="43" spans="1:10" ht="12.75">
      <c r="A43" s="162"/>
      <c r="B43" s="162"/>
      <c r="C43" s="162"/>
      <c r="D43" s="162"/>
      <c r="E43" s="162"/>
      <c r="F43" s="162"/>
      <c r="G43" s="162"/>
      <c r="H43" s="162"/>
      <c r="I43" s="162"/>
      <c r="J43" s="162"/>
    </row>
    <row r="44" spans="1:10" ht="12.75">
      <c r="A44" s="162"/>
      <c r="B44" s="162"/>
      <c r="C44" s="162"/>
      <c r="D44" s="162"/>
      <c r="E44" s="162"/>
      <c r="F44" s="162"/>
      <c r="G44" s="162"/>
      <c r="H44" s="162"/>
      <c r="I44" s="162"/>
      <c r="J44" s="162"/>
    </row>
    <row r="45" spans="1:10" ht="12.75">
      <c r="A45" s="162"/>
      <c r="B45" s="162"/>
      <c r="C45" s="162"/>
      <c r="D45" s="162"/>
      <c r="E45" s="162"/>
      <c r="F45" s="162"/>
      <c r="G45" s="162"/>
      <c r="H45" s="162"/>
      <c r="I45" s="162"/>
      <c r="J45" s="162"/>
    </row>
    <row r="46" spans="1:10" ht="12.75">
      <c r="A46" s="162"/>
      <c r="B46" s="162"/>
      <c r="C46" s="162"/>
      <c r="D46" s="162"/>
      <c r="E46" s="162"/>
      <c r="F46" s="162"/>
      <c r="G46" s="162"/>
      <c r="H46" s="162"/>
      <c r="I46" s="162"/>
      <c r="J46" s="162"/>
    </row>
    <row r="47" spans="1:10" ht="12.75">
      <c r="A47" s="162"/>
      <c r="B47" s="162"/>
      <c r="C47" s="162"/>
      <c r="D47" s="162"/>
      <c r="E47" s="162"/>
      <c r="F47" s="162"/>
      <c r="G47" s="162"/>
      <c r="H47" s="162"/>
      <c r="I47" s="162"/>
      <c r="J47" s="162"/>
    </row>
    <row r="48" spans="1:10" ht="12.75">
      <c r="A48" s="162"/>
      <c r="B48" s="162"/>
      <c r="C48" s="162"/>
      <c r="D48" s="162"/>
      <c r="E48" s="162"/>
      <c r="F48" s="162"/>
      <c r="G48" s="162"/>
      <c r="H48" s="162"/>
      <c r="I48" s="162"/>
      <c r="J48" s="162"/>
    </row>
    <row r="49" spans="1:10" ht="12.75">
      <c r="A49" s="162"/>
      <c r="B49" s="162"/>
      <c r="C49" s="162"/>
      <c r="D49" s="162"/>
      <c r="E49" s="162"/>
      <c r="F49" s="162"/>
      <c r="G49" s="162"/>
      <c r="H49" s="162"/>
      <c r="I49" s="162"/>
      <c r="J49" s="162"/>
    </row>
    <row r="50" spans="1:10" ht="12.75">
      <c r="A50" s="162"/>
      <c r="B50" s="162"/>
      <c r="C50" s="162"/>
      <c r="D50" s="162"/>
      <c r="E50" s="162"/>
      <c r="F50" s="162"/>
      <c r="G50" s="162"/>
      <c r="H50" s="162"/>
      <c r="I50" s="162"/>
      <c r="J50" s="162"/>
    </row>
    <row r="51" spans="1:10" ht="12.75">
      <c r="A51" s="162"/>
      <c r="B51" s="162"/>
      <c r="C51" s="162"/>
      <c r="D51" s="162"/>
      <c r="E51" s="162"/>
      <c r="F51" s="162"/>
      <c r="G51" s="162"/>
      <c r="H51" s="162"/>
      <c r="I51" s="162"/>
      <c r="J51" s="162"/>
    </row>
    <row r="52" spans="1:10" ht="12.75">
      <c r="A52" s="162"/>
      <c r="B52" s="162"/>
      <c r="C52" s="162"/>
      <c r="D52" s="162"/>
      <c r="E52" s="162"/>
      <c r="F52" s="162"/>
      <c r="G52" s="162"/>
      <c r="H52" s="162"/>
      <c r="I52" s="162"/>
      <c r="J52" s="162"/>
    </row>
    <row r="53" spans="1:10" ht="12.75">
      <c r="A53" s="162"/>
      <c r="B53" s="162"/>
      <c r="C53" s="162"/>
      <c r="D53" s="162"/>
      <c r="E53" s="162"/>
      <c r="F53" s="162"/>
      <c r="G53" s="162"/>
      <c r="H53" s="162"/>
      <c r="I53" s="162"/>
      <c r="J53" s="162"/>
    </row>
    <row r="54" spans="1:10" ht="12.75">
      <c r="A54" s="162"/>
      <c r="B54" s="162"/>
      <c r="C54" s="162"/>
      <c r="D54" s="162"/>
      <c r="E54" s="162"/>
      <c r="F54" s="162"/>
      <c r="G54" s="162"/>
      <c r="H54" s="162"/>
      <c r="I54" s="162"/>
      <c r="J54" s="162"/>
    </row>
    <row r="55" spans="1:10" ht="12.75">
      <c r="A55" s="162"/>
      <c r="B55" s="162"/>
      <c r="C55" s="162"/>
      <c r="D55" s="162"/>
      <c r="E55" s="162"/>
      <c r="F55" s="162"/>
      <c r="G55" s="162"/>
      <c r="H55" s="162"/>
      <c r="I55" s="162"/>
      <c r="J55" s="162"/>
    </row>
    <row r="56" spans="1:10" ht="12.75">
      <c r="A56" s="162"/>
      <c r="B56" s="162"/>
      <c r="C56" s="162"/>
      <c r="D56" s="162"/>
      <c r="E56" s="162"/>
      <c r="F56" s="162"/>
      <c r="G56" s="162"/>
      <c r="H56" s="162"/>
      <c r="I56" s="162"/>
      <c r="J56" s="162"/>
    </row>
    <row r="57" spans="1:10" ht="12.75">
      <c r="A57" s="162"/>
      <c r="B57" s="162"/>
      <c r="C57" s="162"/>
      <c r="D57" s="162"/>
      <c r="E57" s="162"/>
      <c r="F57" s="162"/>
      <c r="G57" s="162"/>
      <c r="H57" s="162"/>
      <c r="I57" s="162"/>
      <c r="J57" s="162"/>
    </row>
    <row r="58" spans="1:10" ht="12.75">
      <c r="A58" s="162"/>
      <c r="B58" s="162"/>
      <c r="C58" s="162"/>
      <c r="D58" s="162"/>
      <c r="E58" s="162"/>
      <c r="F58" s="162"/>
      <c r="G58" s="162"/>
      <c r="H58" s="162"/>
      <c r="I58" s="162"/>
      <c r="J58" s="162"/>
    </row>
    <row r="59" spans="1:10" ht="12.75">
      <c r="A59" s="162"/>
      <c r="B59" s="162"/>
      <c r="C59" s="162"/>
      <c r="D59" s="162"/>
      <c r="E59" s="162"/>
      <c r="F59" s="162"/>
      <c r="G59" s="162"/>
      <c r="H59" s="162"/>
      <c r="I59" s="162"/>
      <c r="J59" s="162"/>
    </row>
    <row r="60" spans="1:10" ht="12.75">
      <c r="A60" s="162"/>
      <c r="B60" s="162"/>
      <c r="C60" s="162"/>
      <c r="D60" s="162"/>
      <c r="E60" s="162"/>
      <c r="F60" s="162"/>
      <c r="G60" s="162"/>
      <c r="H60" s="162"/>
      <c r="I60" s="162"/>
      <c r="J60" s="162"/>
    </row>
    <row r="61" spans="1:10" ht="12.75">
      <c r="A61" s="162"/>
      <c r="B61" s="162"/>
      <c r="C61" s="162"/>
      <c r="D61" s="162"/>
      <c r="E61" s="162"/>
      <c r="F61" s="162"/>
      <c r="G61" s="162"/>
      <c r="H61" s="162"/>
      <c r="I61" s="162"/>
      <c r="J61" s="162"/>
    </row>
    <row r="62" spans="1:10" ht="12.75">
      <c r="A62" s="162"/>
      <c r="B62" s="162"/>
      <c r="C62" s="162"/>
      <c r="D62" s="162"/>
      <c r="E62" s="162"/>
      <c r="F62" s="162"/>
      <c r="G62" s="162"/>
      <c r="H62" s="162"/>
      <c r="I62" s="162"/>
      <c r="J62" s="162"/>
    </row>
    <row r="63" spans="1:10" ht="12.75">
      <c r="A63" s="162"/>
      <c r="B63" s="162"/>
      <c r="C63" s="162"/>
      <c r="D63" s="162"/>
      <c r="E63" s="162"/>
      <c r="F63" s="162"/>
      <c r="G63" s="162"/>
      <c r="H63" s="162"/>
      <c r="I63" s="162"/>
      <c r="J63" s="162"/>
    </row>
    <row r="64" spans="1:10" ht="12.75">
      <c r="A64" s="162"/>
      <c r="B64" s="162"/>
      <c r="C64" s="162"/>
      <c r="D64" s="162"/>
      <c r="E64" s="162"/>
      <c r="F64" s="162"/>
      <c r="G64" s="162"/>
      <c r="H64" s="162"/>
      <c r="I64" s="162"/>
      <c r="J64" s="162"/>
    </row>
    <row r="65" spans="1:10" ht="12.75">
      <c r="A65" s="162"/>
      <c r="B65" s="162"/>
      <c r="C65" s="162"/>
      <c r="D65" s="162"/>
      <c r="E65" s="162"/>
      <c r="F65" s="162"/>
      <c r="G65" s="162"/>
      <c r="H65" s="162"/>
      <c r="I65" s="162"/>
      <c r="J65" s="162"/>
    </row>
    <row r="66" spans="1:10" ht="12.75">
      <c r="A66" s="162"/>
      <c r="B66" s="162"/>
      <c r="C66" s="162"/>
      <c r="D66" s="162"/>
      <c r="E66" s="162"/>
      <c r="F66" s="162"/>
      <c r="G66" s="162"/>
      <c r="H66" s="162"/>
      <c r="I66" s="162"/>
      <c r="J66" s="162"/>
    </row>
    <row r="67" spans="1:10" ht="12.75">
      <c r="A67" s="162"/>
      <c r="B67" s="162"/>
      <c r="C67" s="162"/>
      <c r="D67" s="162"/>
      <c r="E67" s="162"/>
      <c r="F67" s="162"/>
      <c r="G67" s="162"/>
      <c r="H67" s="162"/>
      <c r="I67" s="162"/>
      <c r="J67" s="162"/>
    </row>
    <row r="68" spans="1:10" ht="12.75">
      <c r="A68" s="162"/>
      <c r="B68" s="162"/>
      <c r="C68" s="162"/>
      <c r="D68" s="162"/>
      <c r="E68" s="162"/>
      <c r="F68" s="162"/>
      <c r="G68" s="162"/>
      <c r="H68" s="162"/>
      <c r="I68" s="162"/>
      <c r="J68" s="162"/>
    </row>
    <row r="69" spans="1:10" ht="12.75">
      <c r="A69" s="162"/>
      <c r="B69" s="162"/>
      <c r="C69" s="162"/>
      <c r="D69" s="162"/>
      <c r="E69" s="162"/>
      <c r="F69" s="162"/>
      <c r="G69" s="162"/>
      <c r="H69" s="162"/>
      <c r="I69" s="162"/>
      <c r="J69" s="162"/>
    </row>
    <row r="70" spans="1:10" ht="12.75">
      <c r="A70" s="162"/>
      <c r="B70" s="162"/>
      <c r="C70" s="162"/>
      <c r="D70" s="162"/>
      <c r="E70" s="162"/>
      <c r="F70" s="162"/>
      <c r="G70" s="162"/>
      <c r="H70" s="162"/>
      <c r="I70" s="162"/>
      <c r="J70" s="162"/>
    </row>
    <row r="71" spans="1:10" ht="12.75">
      <c r="A71" s="162"/>
      <c r="B71" s="162"/>
      <c r="C71" s="162"/>
      <c r="D71" s="162"/>
      <c r="E71" s="162"/>
      <c r="F71" s="162"/>
      <c r="G71" s="162"/>
      <c r="H71" s="162"/>
      <c r="I71" s="162"/>
      <c r="J71" s="162"/>
    </row>
    <row r="72" spans="1:10" ht="12.75">
      <c r="A72" s="162"/>
      <c r="B72" s="162"/>
      <c r="C72" s="162"/>
      <c r="D72" s="162"/>
      <c r="E72" s="162"/>
      <c r="F72" s="162"/>
      <c r="G72" s="162"/>
      <c r="H72" s="162"/>
      <c r="I72" s="162"/>
      <c r="J72" s="162"/>
    </row>
    <row r="73" spans="1:10" ht="12.75">
      <c r="A73" s="162"/>
      <c r="B73" s="162"/>
      <c r="C73" s="162"/>
      <c r="D73" s="162"/>
      <c r="E73" s="162"/>
      <c r="F73" s="162"/>
      <c r="G73" s="162"/>
      <c r="H73" s="162"/>
      <c r="I73" s="162"/>
      <c r="J73" s="162"/>
    </row>
    <row r="74" spans="1:10" ht="12.75">
      <c r="A74" s="162"/>
      <c r="B74" s="162"/>
      <c r="C74" s="162"/>
      <c r="D74" s="162"/>
      <c r="E74" s="162"/>
      <c r="F74" s="162"/>
      <c r="G74" s="162"/>
      <c r="H74" s="162"/>
      <c r="I74" s="162"/>
      <c r="J74" s="162"/>
    </row>
    <row r="75" spans="1:10" ht="12.75">
      <c r="A75" s="162"/>
      <c r="B75" s="162"/>
      <c r="C75" s="162"/>
      <c r="D75" s="162"/>
      <c r="E75" s="162"/>
      <c r="F75" s="162"/>
      <c r="G75" s="162"/>
      <c r="H75" s="162"/>
      <c r="I75" s="162"/>
      <c r="J75" s="162"/>
    </row>
    <row r="76" spans="1:10" ht="12.75">
      <c r="A76" s="162"/>
      <c r="B76" s="162"/>
      <c r="C76" s="162"/>
      <c r="D76" s="162"/>
      <c r="E76" s="162"/>
      <c r="F76" s="162"/>
      <c r="G76" s="162"/>
      <c r="H76" s="162"/>
      <c r="I76" s="162"/>
      <c r="J76" s="162"/>
    </row>
    <row r="77" spans="1:10" ht="12.75">
      <c r="A77" s="162"/>
      <c r="B77" s="162"/>
      <c r="C77" s="162"/>
      <c r="D77" s="162"/>
      <c r="E77" s="162"/>
      <c r="F77" s="162"/>
      <c r="G77" s="162"/>
      <c r="H77" s="162"/>
      <c r="I77" s="162"/>
      <c r="J77" s="162"/>
    </row>
    <row r="78" spans="1:10" ht="12.75">
      <c r="A78" s="162"/>
      <c r="B78" s="162"/>
      <c r="C78" s="162"/>
      <c r="D78" s="162"/>
      <c r="E78" s="162"/>
      <c r="F78" s="162"/>
      <c r="G78" s="162"/>
      <c r="H78" s="162"/>
      <c r="I78" s="162"/>
      <c r="J78" s="162"/>
    </row>
    <row r="79" spans="1:10" ht="12.75">
      <c r="A79" s="162"/>
      <c r="B79" s="162"/>
      <c r="C79" s="162"/>
      <c r="D79" s="162"/>
      <c r="E79" s="162"/>
      <c r="F79" s="162"/>
      <c r="G79" s="162"/>
      <c r="H79" s="162"/>
      <c r="I79" s="162"/>
      <c r="J79" s="162"/>
    </row>
    <row r="80" spans="1:10" ht="12.75">
      <c r="A80" s="162"/>
      <c r="B80" s="162"/>
      <c r="C80" s="162"/>
      <c r="D80" s="162"/>
      <c r="E80" s="162"/>
      <c r="F80" s="162"/>
      <c r="G80" s="162"/>
      <c r="H80" s="162"/>
      <c r="I80" s="162"/>
      <c r="J80" s="162"/>
    </row>
    <row r="81" spans="1:10" ht="12.75">
      <c r="A81" s="162"/>
      <c r="B81" s="162"/>
      <c r="C81" s="162"/>
      <c r="D81" s="162"/>
      <c r="E81" s="162"/>
      <c r="F81" s="162"/>
      <c r="G81" s="162"/>
      <c r="H81" s="162"/>
      <c r="I81" s="162"/>
      <c r="J81" s="162"/>
    </row>
    <row r="82" spans="1:10" ht="12.75">
      <c r="A82" s="162"/>
      <c r="B82" s="162"/>
      <c r="C82" s="162"/>
      <c r="D82" s="162"/>
      <c r="E82" s="162"/>
      <c r="F82" s="162"/>
      <c r="G82" s="162"/>
      <c r="H82" s="162"/>
      <c r="I82" s="162"/>
      <c r="J82" s="162"/>
    </row>
    <row r="83" spans="1:10" ht="12.75">
      <c r="A83" s="162"/>
      <c r="B83" s="162"/>
      <c r="C83" s="162"/>
      <c r="D83" s="162"/>
      <c r="E83" s="162"/>
      <c r="F83" s="162"/>
      <c r="G83" s="162"/>
      <c r="H83" s="162"/>
      <c r="I83" s="162"/>
      <c r="J83" s="162"/>
    </row>
    <row r="84" spans="1:10" ht="12.75">
      <c r="A84" s="162"/>
      <c r="B84" s="162"/>
      <c r="C84" s="162"/>
      <c r="D84" s="162"/>
      <c r="E84" s="162"/>
      <c r="F84" s="162"/>
      <c r="G84" s="162"/>
      <c r="H84" s="162"/>
      <c r="I84" s="162"/>
      <c r="J84" s="162"/>
    </row>
    <row r="85" spans="1:10" ht="12.75">
      <c r="A85" s="162"/>
      <c r="B85" s="162"/>
      <c r="C85" s="162"/>
      <c r="D85" s="162"/>
      <c r="E85" s="162"/>
      <c r="F85" s="162"/>
      <c r="G85" s="162"/>
      <c r="H85" s="162"/>
      <c r="I85" s="162"/>
      <c r="J85" s="162"/>
    </row>
    <row r="86" spans="1:10" ht="12.75">
      <c r="A86" s="162"/>
      <c r="B86" s="162"/>
      <c r="C86" s="162"/>
      <c r="D86" s="162"/>
      <c r="E86" s="162"/>
      <c r="F86" s="162"/>
      <c r="G86" s="162"/>
      <c r="H86" s="162"/>
      <c r="I86" s="162"/>
      <c r="J86" s="162"/>
    </row>
    <row r="87" spans="1:10" ht="12.75">
      <c r="A87" s="162"/>
      <c r="B87" s="162"/>
      <c r="C87" s="162"/>
      <c r="D87" s="162"/>
      <c r="E87" s="162"/>
      <c r="F87" s="162"/>
      <c r="G87" s="162"/>
      <c r="H87" s="162"/>
      <c r="I87" s="162"/>
      <c r="J87" s="162"/>
    </row>
    <row r="88" spans="1:10" ht="12.75">
      <c r="A88" s="162"/>
      <c r="B88" s="162"/>
      <c r="C88" s="162"/>
      <c r="D88" s="162"/>
      <c r="E88" s="162"/>
      <c r="F88" s="162"/>
      <c r="G88" s="162"/>
      <c r="H88" s="162"/>
      <c r="I88" s="162"/>
      <c r="J88" s="162"/>
    </row>
    <row r="89" spans="1:10" ht="12.75">
      <c r="A89" s="162"/>
      <c r="B89" s="162"/>
      <c r="C89" s="162"/>
      <c r="D89" s="162"/>
      <c r="E89" s="162"/>
      <c r="F89" s="162"/>
      <c r="G89" s="162"/>
      <c r="H89" s="162"/>
      <c r="I89" s="162"/>
      <c r="J89" s="162"/>
    </row>
    <row r="90" spans="1:10" ht="12.75">
      <c r="A90" s="162"/>
      <c r="B90" s="162"/>
      <c r="C90" s="162"/>
      <c r="D90" s="162"/>
      <c r="E90" s="162"/>
      <c r="F90" s="162"/>
      <c r="G90" s="162"/>
      <c r="H90" s="162"/>
      <c r="I90" s="162"/>
      <c r="J90" s="162"/>
    </row>
    <row r="91" spans="1:10" ht="12.75">
      <c r="A91" s="162"/>
      <c r="B91" s="162"/>
      <c r="C91" s="162"/>
      <c r="D91" s="162"/>
      <c r="E91" s="162"/>
      <c r="F91" s="162"/>
      <c r="G91" s="162"/>
      <c r="H91" s="162"/>
      <c r="I91" s="162"/>
      <c r="J91" s="162"/>
    </row>
    <row r="92" spans="1:10" ht="12.75">
      <c r="A92" s="162"/>
      <c r="B92" s="162"/>
      <c r="C92" s="162"/>
      <c r="D92" s="162"/>
      <c r="E92" s="162"/>
      <c r="F92" s="162"/>
      <c r="G92" s="162"/>
      <c r="H92" s="162"/>
      <c r="I92" s="162"/>
      <c r="J92" s="162"/>
    </row>
    <row r="93" spans="1:10" ht="12.75">
      <c r="A93" s="162"/>
      <c r="B93" s="162"/>
      <c r="C93" s="162"/>
      <c r="D93" s="162"/>
      <c r="E93" s="162"/>
      <c r="F93" s="162"/>
      <c r="G93" s="162"/>
      <c r="H93" s="162"/>
      <c r="I93" s="162"/>
      <c r="J93" s="162"/>
    </row>
    <row r="94" spans="1:10" ht="12.75">
      <c r="A94" s="162"/>
      <c r="B94" s="162"/>
      <c r="C94" s="162"/>
      <c r="D94" s="162"/>
      <c r="E94" s="162"/>
      <c r="F94" s="162"/>
      <c r="G94" s="162"/>
      <c r="H94" s="162"/>
      <c r="I94" s="162"/>
      <c r="J94" s="162"/>
    </row>
    <row r="95" spans="1:10" ht="12.75">
      <c r="A95" s="162"/>
      <c r="B95" s="162"/>
      <c r="C95" s="162"/>
      <c r="D95" s="162"/>
      <c r="E95" s="162"/>
      <c r="F95" s="162"/>
      <c r="G95" s="162"/>
      <c r="H95" s="162"/>
      <c r="I95" s="162"/>
      <c r="J95" s="162"/>
    </row>
    <row r="96" spans="1:10" ht="12.75">
      <c r="A96" s="162"/>
      <c r="B96" s="162"/>
      <c r="C96" s="162"/>
      <c r="D96" s="162"/>
      <c r="E96" s="162"/>
      <c r="F96" s="162"/>
      <c r="G96" s="162"/>
      <c r="H96" s="162"/>
      <c r="I96" s="162"/>
      <c r="J96" s="162"/>
    </row>
    <row r="97" spans="1:10" ht="12.75">
      <c r="A97" s="162"/>
      <c r="B97" s="162"/>
      <c r="C97" s="162"/>
      <c r="D97" s="162"/>
      <c r="E97" s="162"/>
      <c r="F97" s="162"/>
      <c r="G97" s="162"/>
      <c r="H97" s="162"/>
      <c r="I97" s="162"/>
      <c r="J97" s="162"/>
    </row>
    <row r="98" spans="1:10" ht="12.75">
      <c r="A98" s="162"/>
      <c r="B98" s="162"/>
      <c r="C98" s="162"/>
      <c r="D98" s="162"/>
      <c r="E98" s="162"/>
      <c r="F98" s="162"/>
      <c r="G98" s="162"/>
      <c r="H98" s="162"/>
      <c r="I98" s="162"/>
      <c r="J98" s="162"/>
    </row>
    <row r="99" spans="1:10" ht="12.75">
      <c r="A99" s="162"/>
      <c r="B99" s="162"/>
      <c r="C99" s="162"/>
      <c r="D99" s="162"/>
      <c r="E99" s="162"/>
      <c r="F99" s="162"/>
      <c r="G99" s="162"/>
      <c r="H99" s="162"/>
      <c r="I99" s="162"/>
      <c r="J99" s="162"/>
    </row>
    <row r="100" spans="1:10" ht="12.75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</row>
    <row r="101" spans="1:10" ht="12.75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</row>
    <row r="102" spans="1:10" ht="12.75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</row>
    <row r="103" spans="1:10" ht="12.75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</row>
    <row r="104" spans="1:10" ht="12.75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</row>
    <row r="105" spans="1:10" ht="12.75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</row>
    <row r="106" spans="1:10" ht="12.75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</row>
    <row r="107" spans="1:10" ht="12.75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</row>
    <row r="108" spans="1:10" ht="12.7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</row>
    <row r="109" spans="1:10" ht="12.75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</row>
    <row r="110" spans="1:10" ht="12.75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</row>
    <row r="111" spans="1:10" ht="12.7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</row>
    <row r="112" spans="1:10" ht="12.75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</row>
    <row r="113" spans="1:10" ht="12.75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</row>
    <row r="114" spans="1:10" ht="12.75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</row>
    <row r="115" spans="1:10" ht="12.75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</row>
    <row r="116" spans="1:10" ht="12.75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</row>
    <row r="117" spans="1:10" ht="12.75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</row>
    <row r="118" spans="1:10" ht="12.75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</row>
    <row r="119" spans="1:10" ht="12.75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</row>
    <row r="120" spans="1:10" ht="12.75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</row>
    <row r="121" spans="1:10" ht="12.75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</row>
    <row r="122" spans="1:10" ht="12.75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</row>
    <row r="123" spans="1:10" ht="12.75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</row>
    <row r="124" spans="1:10" ht="12.75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</row>
    <row r="125" spans="1:10" ht="12.75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</row>
    <row r="126" spans="1:10" ht="12.75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</row>
    <row r="127" spans="1:10" ht="12.75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</row>
    <row r="128" spans="1:10" ht="12.75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</row>
    <row r="129" spans="1:10" ht="12.75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</row>
    <row r="130" spans="1:10" ht="12.75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</row>
    <row r="131" spans="1:10" ht="12.75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</row>
    <row r="132" spans="1:10" ht="12.75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</row>
    <row r="133" spans="1:10" ht="12.75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</row>
    <row r="134" spans="1:10" ht="12.75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</row>
    <row r="135" spans="1:10" ht="12.75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</row>
    <row r="136" spans="1:10" ht="12.75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</row>
    <row r="137" spans="1:10" ht="12.75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</row>
    <row r="138" spans="1:10" ht="12.75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</row>
    <row r="139" spans="1:10" ht="12.75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</row>
    <row r="140" spans="1:10" ht="12.75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</row>
    <row r="141" spans="1:10" ht="12.75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</row>
    <row r="142" spans="1:10" ht="12.75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</row>
    <row r="143" spans="1:10" ht="12.75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</row>
    <row r="144" spans="1:10" ht="12.75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</row>
    <row r="145" spans="1:10" ht="12.7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</row>
    <row r="146" spans="1:10" ht="12.75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</row>
    <row r="147" spans="1:10" ht="12.75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</row>
    <row r="148" spans="1:10" ht="12.75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</row>
    <row r="149" spans="1:10" ht="12.75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</row>
    <row r="150" spans="1:10" ht="12.75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</row>
    <row r="151" spans="1:10" ht="12.75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</row>
    <row r="152" spans="1:10" ht="12.75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</row>
    <row r="153" spans="1:10" ht="12.75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</row>
    <row r="154" spans="1:10" ht="12.75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</row>
    <row r="155" spans="1:10" ht="12.75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</row>
    <row r="156" spans="1:10" ht="12.75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</row>
    <row r="157" spans="1:10" ht="12.75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</row>
    <row r="158" spans="1:10" ht="12.75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</row>
    <row r="159" spans="1:10" ht="12.75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</row>
    <row r="160" spans="1:10" ht="12.75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</row>
    <row r="161" spans="1:10" ht="12.75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</row>
    <row r="162" spans="1:10" ht="12.75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</row>
    <row r="163" spans="1:10" ht="12.75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</row>
    <row r="164" spans="1:10" ht="12.75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</row>
    <row r="165" spans="1:10" ht="12.75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</row>
    <row r="166" spans="1:10" ht="12.75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</row>
    <row r="167" spans="1:10" ht="12.75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</row>
    <row r="168" spans="1:10" ht="12.75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</row>
    <row r="169" spans="1:10" ht="12.75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</row>
    <row r="170" spans="1:10" ht="12.75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</row>
    <row r="171" spans="1:10" ht="12.75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</row>
    <row r="172" spans="1:10" ht="12.75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</row>
    <row r="173" spans="1:10" ht="12.75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</row>
    <row r="174" spans="1:10" ht="12.75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</row>
    <row r="175" spans="1:10" ht="12.75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</row>
    <row r="176" spans="1:10" ht="12.75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</row>
    <row r="177" spans="1:10" ht="12.75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</row>
    <row r="178" spans="1:10" ht="12.75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</row>
    <row r="179" spans="1:10" ht="12.75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</row>
    <row r="180" spans="1:10" ht="12.75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</row>
    <row r="181" spans="1:10" ht="12.75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</row>
    <row r="182" spans="1:10" ht="12.75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</row>
    <row r="183" spans="1:10" ht="12.75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</row>
    <row r="184" spans="1:10" ht="12.75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</row>
    <row r="185" spans="1:10" ht="12.75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</row>
    <row r="186" spans="1:10" ht="12.75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</row>
    <row r="187" spans="1:10" ht="12.75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</row>
    <row r="188" spans="1:10" ht="12.75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</row>
    <row r="189" spans="1:10" ht="12.75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</row>
    <row r="190" spans="1:10" ht="12.75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</row>
    <row r="191" spans="1:10" ht="12.75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</row>
    <row r="192" spans="1:10" ht="12.75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</row>
    <row r="193" spans="1:10" ht="12.75">
      <c r="A193" s="162"/>
      <c r="B193" s="162"/>
      <c r="C193" s="162"/>
      <c r="D193" s="162"/>
      <c r="E193" s="162"/>
      <c r="F193" s="162"/>
      <c r="G193" s="162"/>
      <c r="H193" s="162"/>
      <c r="I193" s="162"/>
      <c r="J193" s="162"/>
    </row>
    <row r="194" spans="1:10" ht="12.75">
      <c r="A194" s="162"/>
      <c r="B194" s="162"/>
      <c r="C194" s="162"/>
      <c r="D194" s="162"/>
      <c r="E194" s="162"/>
      <c r="F194" s="162"/>
      <c r="G194" s="162"/>
      <c r="H194" s="162"/>
      <c r="I194" s="162"/>
      <c r="J194" s="162"/>
    </row>
    <row r="195" spans="1:10" ht="12.75">
      <c r="A195" s="162"/>
      <c r="B195" s="162"/>
      <c r="C195" s="162"/>
      <c r="D195" s="162"/>
      <c r="E195" s="162"/>
      <c r="F195" s="162"/>
      <c r="G195" s="162"/>
      <c r="H195" s="162"/>
      <c r="I195" s="162"/>
      <c r="J195" s="162"/>
    </row>
    <row r="196" spans="1:10" ht="12.75">
      <c r="A196" s="162"/>
      <c r="B196" s="162"/>
      <c r="C196" s="162"/>
      <c r="D196" s="162"/>
      <c r="E196" s="162"/>
      <c r="F196" s="162"/>
      <c r="G196" s="162"/>
      <c r="H196" s="162"/>
      <c r="I196" s="162"/>
      <c r="J196" s="162"/>
    </row>
    <row r="197" spans="1:10" ht="12.75">
      <c r="A197" s="162"/>
      <c r="B197" s="162"/>
      <c r="C197" s="162"/>
      <c r="D197" s="162"/>
      <c r="E197" s="162"/>
      <c r="F197" s="162"/>
      <c r="G197" s="162"/>
      <c r="H197" s="162"/>
      <c r="I197" s="162"/>
      <c r="J197" s="162"/>
    </row>
    <row r="198" spans="1:10" ht="12.75">
      <c r="A198" s="162"/>
      <c r="B198" s="162"/>
      <c r="C198" s="162"/>
      <c r="D198" s="162"/>
      <c r="E198" s="162"/>
      <c r="F198" s="162"/>
      <c r="G198" s="162"/>
      <c r="H198" s="162"/>
      <c r="I198" s="162"/>
      <c r="J198" s="162"/>
    </row>
    <row r="199" spans="1:10" ht="12.75">
      <c r="A199" s="162"/>
      <c r="B199" s="162"/>
      <c r="C199" s="162"/>
      <c r="D199" s="162"/>
      <c r="E199" s="162"/>
      <c r="F199" s="162"/>
      <c r="G199" s="162"/>
      <c r="H199" s="162"/>
      <c r="I199" s="162"/>
      <c r="J199" s="162"/>
    </row>
    <row r="200" spans="1:10" ht="12.75">
      <c r="A200" s="162"/>
      <c r="B200" s="162"/>
      <c r="C200" s="162"/>
      <c r="D200" s="162"/>
      <c r="E200" s="162"/>
      <c r="F200" s="162"/>
      <c r="G200" s="162"/>
      <c r="H200" s="162"/>
      <c r="I200" s="162"/>
      <c r="J200" s="162"/>
    </row>
    <row r="201" spans="1:10" ht="12.75">
      <c r="A201" s="162"/>
      <c r="B201" s="162"/>
      <c r="C201" s="162"/>
      <c r="D201" s="162"/>
      <c r="E201" s="162"/>
      <c r="F201" s="162"/>
      <c r="G201" s="162"/>
      <c r="H201" s="162"/>
      <c r="I201" s="162"/>
      <c r="J201" s="162"/>
    </row>
    <row r="202" spans="1:10" ht="12.75">
      <c r="A202" s="162"/>
      <c r="B202" s="162"/>
      <c r="C202" s="162"/>
      <c r="D202" s="162"/>
      <c r="E202" s="162"/>
      <c r="F202" s="162"/>
      <c r="G202" s="162"/>
      <c r="H202" s="162"/>
      <c r="I202" s="162"/>
      <c r="J202" s="162"/>
    </row>
    <row r="203" spans="1:10" ht="12.75">
      <c r="A203" s="162"/>
      <c r="B203" s="162"/>
      <c r="C203" s="162"/>
      <c r="D203" s="162"/>
      <c r="E203" s="162"/>
      <c r="F203" s="162"/>
      <c r="G203" s="162"/>
      <c r="H203" s="162"/>
      <c r="I203" s="162"/>
      <c r="J203" s="162"/>
    </row>
    <row r="204" spans="1:10" ht="12.75">
      <c r="A204" s="162"/>
      <c r="B204" s="162"/>
      <c r="C204" s="162"/>
      <c r="D204" s="162"/>
      <c r="E204" s="162"/>
      <c r="F204" s="162"/>
      <c r="G204" s="162"/>
      <c r="H204" s="162"/>
      <c r="I204" s="162"/>
      <c r="J204" s="162"/>
    </row>
    <row r="205" spans="1:10" ht="12.75">
      <c r="A205" s="162"/>
      <c r="B205" s="162"/>
      <c r="C205" s="162"/>
      <c r="D205" s="162"/>
      <c r="E205" s="162"/>
      <c r="F205" s="162"/>
      <c r="G205" s="162"/>
      <c r="H205" s="162"/>
      <c r="I205" s="162"/>
      <c r="J205" s="162"/>
    </row>
    <row r="206" spans="1:10" ht="12.75">
      <c r="A206" s="162"/>
      <c r="B206" s="162"/>
      <c r="C206" s="162"/>
      <c r="D206" s="162"/>
      <c r="E206" s="162"/>
      <c r="F206" s="162"/>
      <c r="G206" s="162"/>
      <c r="H206" s="162"/>
      <c r="I206" s="162"/>
      <c r="J206" s="162"/>
    </row>
    <row r="207" spans="1:10" ht="12.75">
      <c r="A207" s="162"/>
      <c r="B207" s="162"/>
      <c r="C207" s="162"/>
      <c r="D207" s="162"/>
      <c r="E207" s="162"/>
      <c r="F207" s="162"/>
      <c r="G207" s="162"/>
      <c r="H207" s="162"/>
      <c r="I207" s="162"/>
      <c r="J207" s="162"/>
    </row>
    <row r="208" spans="1:10" ht="12.75">
      <c r="A208" s="162"/>
      <c r="B208" s="162"/>
      <c r="C208" s="162"/>
      <c r="D208" s="162"/>
      <c r="E208" s="162"/>
      <c r="F208" s="162"/>
      <c r="G208" s="162"/>
      <c r="H208" s="162"/>
      <c r="I208" s="162"/>
      <c r="J208" s="162"/>
    </row>
    <row r="209" spans="1:10" ht="12.75">
      <c r="A209" s="162"/>
      <c r="B209" s="162"/>
      <c r="C209" s="162"/>
      <c r="D209" s="162"/>
      <c r="E209" s="162"/>
      <c r="F209" s="162"/>
      <c r="G209" s="162"/>
      <c r="H209" s="162"/>
      <c r="I209" s="162"/>
      <c r="J209" s="162"/>
    </row>
    <row r="210" spans="1:10" ht="12.75">
      <c r="A210" s="162"/>
      <c r="B210" s="162"/>
      <c r="C210" s="162"/>
      <c r="D210" s="162"/>
      <c r="E210" s="162"/>
      <c r="F210" s="162"/>
      <c r="G210" s="162"/>
      <c r="H210" s="162"/>
      <c r="I210" s="162"/>
      <c r="J210" s="162"/>
    </row>
    <row r="211" spans="1:10" ht="12.75">
      <c r="A211" s="162"/>
      <c r="B211" s="162"/>
      <c r="C211" s="162"/>
      <c r="D211" s="162"/>
      <c r="E211" s="162"/>
      <c r="F211" s="162"/>
      <c r="G211" s="162"/>
      <c r="H211" s="162"/>
      <c r="I211" s="162"/>
      <c r="J211" s="162"/>
    </row>
    <row r="212" spans="1:10" ht="12.75">
      <c r="A212" s="162"/>
      <c r="B212" s="162"/>
      <c r="C212" s="162"/>
      <c r="D212" s="162"/>
      <c r="E212" s="162"/>
      <c r="F212" s="162"/>
      <c r="G212" s="162"/>
      <c r="H212" s="162"/>
      <c r="I212" s="162"/>
      <c r="J212" s="162"/>
    </row>
    <row r="213" spans="1:10" ht="12.75">
      <c r="A213" s="162"/>
      <c r="B213" s="162"/>
      <c r="C213" s="162"/>
      <c r="D213" s="162"/>
      <c r="E213" s="162"/>
      <c r="F213" s="162"/>
      <c r="G213" s="162"/>
      <c r="H213" s="162"/>
      <c r="I213" s="162"/>
      <c r="J213" s="162"/>
    </row>
    <row r="214" spans="1:10" ht="12.75">
      <c r="A214" s="162"/>
      <c r="B214" s="162"/>
      <c r="C214" s="162"/>
      <c r="D214" s="162"/>
      <c r="E214" s="162"/>
      <c r="F214" s="162"/>
      <c r="G214" s="162"/>
      <c r="H214" s="162"/>
      <c r="I214" s="162"/>
      <c r="J214" s="162"/>
    </row>
    <row r="215" spans="1:10" ht="12.75">
      <c r="A215" s="162"/>
      <c r="B215" s="162"/>
      <c r="C215" s="162"/>
      <c r="D215" s="162"/>
      <c r="E215" s="162"/>
      <c r="F215" s="162"/>
      <c r="G215" s="162"/>
      <c r="H215" s="162"/>
      <c r="I215" s="162"/>
      <c r="J215" s="162"/>
    </row>
    <row r="216" spans="1:10" ht="12.75">
      <c r="A216" s="162"/>
      <c r="B216" s="162"/>
      <c r="C216" s="162"/>
      <c r="D216" s="162"/>
      <c r="E216" s="162"/>
      <c r="F216" s="162"/>
      <c r="G216" s="162"/>
      <c r="H216" s="162"/>
      <c r="I216" s="162"/>
      <c r="J216" s="162"/>
    </row>
    <row r="217" spans="1:10" ht="12.75">
      <c r="A217" s="162"/>
      <c r="B217" s="162"/>
      <c r="C217" s="162"/>
      <c r="D217" s="162"/>
      <c r="E217" s="162"/>
      <c r="F217" s="162"/>
      <c r="G217" s="162"/>
      <c r="H217" s="162"/>
      <c r="I217" s="162"/>
      <c r="J217" s="162"/>
    </row>
    <row r="218" spans="1:10" ht="12.75">
      <c r="A218" s="162"/>
      <c r="B218" s="162"/>
      <c r="C218" s="162"/>
      <c r="D218" s="162"/>
      <c r="E218" s="162"/>
      <c r="F218" s="162"/>
      <c r="G218" s="162"/>
      <c r="H218" s="162"/>
      <c r="I218" s="162"/>
      <c r="J218" s="162"/>
    </row>
    <row r="219" spans="1:10" ht="12.75">
      <c r="A219" s="162"/>
      <c r="B219" s="162"/>
      <c r="C219" s="162"/>
      <c r="D219" s="162"/>
      <c r="E219" s="162"/>
      <c r="F219" s="162"/>
      <c r="G219" s="162"/>
      <c r="H219" s="162"/>
      <c r="I219" s="162"/>
      <c r="J219" s="162"/>
    </row>
    <row r="220" spans="1:10" ht="12.75">
      <c r="A220" s="162"/>
      <c r="B220" s="162"/>
      <c r="C220" s="162"/>
      <c r="D220" s="162"/>
      <c r="E220" s="162"/>
      <c r="F220" s="162"/>
      <c r="G220" s="162"/>
      <c r="H220" s="162"/>
      <c r="I220" s="162"/>
      <c r="J220" s="162"/>
    </row>
    <row r="221" spans="1:10" ht="12.75">
      <c r="A221" s="162"/>
      <c r="B221" s="162"/>
      <c r="C221" s="162"/>
      <c r="D221" s="162"/>
      <c r="E221" s="162"/>
      <c r="F221" s="162"/>
      <c r="G221" s="162"/>
      <c r="H221" s="162"/>
      <c r="I221" s="162"/>
      <c r="J221" s="162"/>
    </row>
    <row r="222" spans="1:10" ht="12.75">
      <c r="A222" s="162"/>
      <c r="B222" s="162"/>
      <c r="C222" s="162"/>
      <c r="D222" s="162"/>
      <c r="E222" s="162"/>
      <c r="F222" s="162"/>
      <c r="G222" s="162"/>
      <c r="H222" s="162"/>
      <c r="I222" s="162"/>
      <c r="J222" s="162"/>
    </row>
    <row r="223" spans="1:10" ht="12.75">
      <c r="A223" s="162"/>
      <c r="B223" s="162"/>
      <c r="C223" s="162"/>
      <c r="D223" s="162"/>
      <c r="E223" s="162"/>
      <c r="F223" s="162"/>
      <c r="G223" s="162"/>
      <c r="H223" s="162"/>
      <c r="I223" s="162"/>
      <c r="J223" s="162"/>
    </row>
    <row r="224" spans="1:10" ht="12.75">
      <c r="A224" s="162"/>
      <c r="B224" s="162"/>
      <c r="C224" s="162"/>
      <c r="D224" s="162"/>
      <c r="E224" s="162"/>
      <c r="F224" s="162"/>
      <c r="G224" s="162"/>
      <c r="H224" s="162"/>
      <c r="I224" s="162"/>
      <c r="J224" s="162"/>
    </row>
    <row r="225" spans="1:10" ht="12.75">
      <c r="A225" s="162"/>
      <c r="B225" s="162"/>
      <c r="C225" s="162"/>
      <c r="D225" s="162"/>
      <c r="E225" s="162"/>
      <c r="F225" s="162"/>
      <c r="G225" s="162"/>
      <c r="H225" s="162"/>
      <c r="I225" s="162"/>
      <c r="J225" s="162"/>
    </row>
    <row r="226" spans="1:10" ht="12.75">
      <c r="A226" s="162"/>
      <c r="B226" s="162"/>
      <c r="C226" s="162"/>
      <c r="D226" s="162"/>
      <c r="E226" s="162"/>
      <c r="F226" s="162"/>
      <c r="G226" s="162"/>
      <c r="H226" s="162"/>
      <c r="I226" s="162"/>
      <c r="J226" s="162"/>
    </row>
    <row r="227" spans="1:10" ht="12.75">
      <c r="A227" s="162"/>
      <c r="B227" s="162"/>
      <c r="C227" s="162"/>
      <c r="D227" s="162"/>
      <c r="E227" s="162"/>
      <c r="F227" s="162"/>
      <c r="G227" s="162"/>
      <c r="H227" s="162"/>
      <c r="I227" s="162"/>
      <c r="J227" s="162"/>
    </row>
    <row r="228" spans="1:10" ht="12.75">
      <c r="A228" s="162"/>
      <c r="B228" s="162"/>
      <c r="C228" s="162"/>
      <c r="D228" s="162"/>
      <c r="E228" s="162"/>
      <c r="F228" s="162"/>
      <c r="G228" s="162"/>
      <c r="H228" s="162"/>
      <c r="I228" s="162"/>
      <c r="J228" s="162"/>
    </row>
    <row r="229" spans="1:10" ht="12.75">
      <c r="A229" s="162"/>
      <c r="B229" s="162"/>
      <c r="C229" s="162"/>
      <c r="D229" s="162"/>
      <c r="E229" s="162"/>
      <c r="F229" s="162"/>
      <c r="G229" s="162"/>
      <c r="H229" s="162"/>
      <c r="I229" s="162"/>
      <c r="J229" s="162"/>
    </row>
    <row r="230" spans="1:10" ht="12.75">
      <c r="A230" s="162"/>
      <c r="B230" s="162"/>
      <c r="C230" s="162"/>
      <c r="D230" s="162"/>
      <c r="E230" s="162"/>
      <c r="F230" s="162"/>
      <c r="G230" s="162"/>
      <c r="H230" s="162"/>
      <c r="I230" s="162"/>
      <c r="J230" s="162"/>
    </row>
    <row r="231" spans="1:10" ht="12.75">
      <c r="A231" s="162"/>
      <c r="B231" s="162"/>
      <c r="C231" s="162"/>
      <c r="D231" s="162"/>
      <c r="E231" s="162"/>
      <c r="F231" s="162"/>
      <c r="G231" s="162"/>
      <c r="H231" s="162"/>
      <c r="I231" s="162"/>
      <c r="J231" s="162"/>
    </row>
    <row r="232" spans="1:10" ht="12.75">
      <c r="A232" s="162"/>
      <c r="B232" s="162"/>
      <c r="C232" s="162"/>
      <c r="D232" s="162"/>
      <c r="E232" s="162"/>
      <c r="F232" s="162"/>
      <c r="G232" s="162"/>
      <c r="H232" s="162"/>
      <c r="I232" s="162"/>
      <c r="J232" s="162"/>
    </row>
  </sheetData>
  <mergeCells count="19">
    <mergeCell ref="A18:B18"/>
    <mergeCell ref="C18:E18"/>
    <mergeCell ref="F18:H18"/>
    <mergeCell ref="C1:E1"/>
    <mergeCell ref="C2:E2"/>
    <mergeCell ref="C3:E3"/>
    <mergeCell ref="B1:B2"/>
    <mergeCell ref="A17:B17"/>
    <mergeCell ref="A5:H5"/>
    <mergeCell ref="H6:H7"/>
    <mergeCell ref="C17:D17"/>
    <mergeCell ref="B8:C8"/>
    <mergeCell ref="A6:A7"/>
    <mergeCell ref="G6:G7"/>
    <mergeCell ref="F6:F7"/>
    <mergeCell ref="B6:B7"/>
    <mergeCell ref="C6:C7"/>
    <mergeCell ref="D6:D7"/>
    <mergeCell ref="E6:E7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N166"/>
  <sheetViews>
    <sheetView rightToLeft="1" zoomScale="70" zoomScaleNormal="70" workbookViewId="0" topLeftCell="A1">
      <selection activeCell="A8" sqref="A8:IV8"/>
    </sheetView>
  </sheetViews>
  <sheetFormatPr defaultColWidth="9.140625" defaultRowHeight="12.75"/>
  <cols>
    <col min="1" max="1" width="4.57421875" style="0" customWidth="1"/>
    <col min="2" max="2" width="47.7109375" style="0" customWidth="1"/>
    <col min="3" max="3" width="12.7109375" style="0" customWidth="1"/>
    <col min="4" max="4" width="7.7109375" style="0" customWidth="1"/>
    <col min="5" max="5" width="12.7109375" style="0" customWidth="1"/>
    <col min="6" max="6" width="10.7109375" style="0" customWidth="1"/>
    <col min="7" max="7" width="15.7109375" style="0" customWidth="1"/>
    <col min="8" max="8" width="17.28125" style="0" customWidth="1"/>
  </cols>
  <sheetData>
    <row r="1" spans="1:40" ht="18" customHeight="1">
      <c r="A1" s="13"/>
      <c r="B1" s="312" t="s">
        <v>194</v>
      </c>
      <c r="C1" s="319" t="s">
        <v>188</v>
      </c>
      <c r="D1" s="319"/>
      <c r="E1" s="319"/>
      <c r="F1" s="18"/>
      <c r="G1" s="18" t="s">
        <v>190</v>
      </c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 customHeight="1">
      <c r="A2" s="15"/>
      <c r="B2" s="313"/>
      <c r="C2" s="320" t="s">
        <v>193</v>
      </c>
      <c r="D2" s="320"/>
      <c r="E2" s="320"/>
      <c r="F2" s="20"/>
      <c r="G2" s="20" t="s">
        <v>191</v>
      </c>
      <c r="H2" s="259" t="s">
        <v>67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8" customHeight="1" thickBot="1">
      <c r="A3" s="16"/>
      <c r="B3" s="33" t="s">
        <v>195</v>
      </c>
      <c r="C3" s="318" t="s">
        <v>189</v>
      </c>
      <c r="D3" s="318"/>
      <c r="E3" s="318"/>
      <c r="F3" s="23"/>
      <c r="G3" s="23" t="s">
        <v>192</v>
      </c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9:40" ht="7.5" customHeight="1" thickBot="1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31.5" customHeight="1" thickBot="1">
      <c r="A5" s="416" t="s">
        <v>163</v>
      </c>
      <c r="B5" s="417"/>
      <c r="C5" s="417"/>
      <c r="D5" s="417"/>
      <c r="E5" s="417"/>
      <c r="F5" s="417"/>
      <c r="G5" s="417"/>
      <c r="H5" s="4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8.75" customHeight="1">
      <c r="A6" s="422" t="s">
        <v>184</v>
      </c>
      <c r="B6" s="413" t="s">
        <v>183</v>
      </c>
      <c r="C6" s="419" t="s">
        <v>237</v>
      </c>
      <c r="D6" s="414" t="s">
        <v>238</v>
      </c>
      <c r="E6" s="414" t="s">
        <v>166</v>
      </c>
      <c r="F6" s="414" t="s">
        <v>239</v>
      </c>
      <c r="G6" s="412" t="s">
        <v>167</v>
      </c>
      <c r="H6" s="420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8.75" customHeight="1" thickBot="1">
      <c r="A7" s="423"/>
      <c r="B7" s="413"/>
      <c r="C7" s="419"/>
      <c r="D7" s="415"/>
      <c r="E7" s="415"/>
      <c r="F7" s="415"/>
      <c r="G7" s="413"/>
      <c r="H7" s="4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30" customHeight="1" thickBot="1">
      <c r="A8" s="142"/>
      <c r="B8" s="410" t="s">
        <v>133</v>
      </c>
      <c r="C8" s="411"/>
      <c r="D8" s="21"/>
      <c r="E8" s="26"/>
      <c r="F8" s="24"/>
      <c r="G8" s="25"/>
      <c r="H8" s="2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54.75" customHeight="1" thickBot="1">
      <c r="A9" s="57">
        <v>1</v>
      </c>
      <c r="B9" s="101" t="s">
        <v>134</v>
      </c>
      <c r="C9" s="155" t="s">
        <v>43</v>
      </c>
      <c r="D9" s="78" t="s">
        <v>288</v>
      </c>
      <c r="E9" s="69">
        <v>89900</v>
      </c>
      <c r="F9" s="123">
        <f>'[2]متره ص(21)'!$K$13</f>
        <v>296.25</v>
      </c>
      <c r="G9" s="68">
        <f>ROUND(E9*F9,0)</f>
        <v>26632875</v>
      </c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33" customHeight="1" thickBot="1">
      <c r="A10" s="57"/>
      <c r="B10" s="205"/>
      <c r="C10" s="408" t="s">
        <v>135</v>
      </c>
      <c r="D10" s="409"/>
      <c r="E10" s="188"/>
      <c r="F10" s="188"/>
      <c r="G10" s="189">
        <f>SUM(G9)</f>
        <v>26632875</v>
      </c>
      <c r="H10" s="20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30" customHeight="1" thickBot="1">
      <c r="A11" s="142"/>
      <c r="B11" s="410" t="s">
        <v>143</v>
      </c>
      <c r="C11" s="433"/>
      <c r="D11" s="194"/>
      <c r="E11" s="61"/>
      <c r="F11" s="42"/>
      <c r="G11" s="195"/>
      <c r="H11" s="10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30" customHeight="1">
      <c r="A12" s="57">
        <v>1</v>
      </c>
      <c r="B12" s="98" t="s">
        <v>137</v>
      </c>
      <c r="C12" s="80" t="s">
        <v>286</v>
      </c>
      <c r="D12" s="78" t="s">
        <v>144</v>
      </c>
      <c r="E12" s="49">
        <v>283000</v>
      </c>
      <c r="F12" s="50">
        <f>'[2]متره ص(22)'!$K$13</f>
        <v>10.700000000000003</v>
      </c>
      <c r="G12" s="51">
        <f aca="true" t="shared" si="0" ref="G12:G17">ROUND(E12*F12,0)</f>
        <v>3028100</v>
      </c>
      <c r="H12" s="10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30" customHeight="1">
      <c r="A13" s="57">
        <v>2</v>
      </c>
      <c r="B13" s="101" t="s">
        <v>138</v>
      </c>
      <c r="C13" s="82" t="s">
        <v>287</v>
      </c>
      <c r="D13" s="78" t="s">
        <v>288</v>
      </c>
      <c r="E13" s="69">
        <v>62100</v>
      </c>
      <c r="F13" s="140">
        <f>'[2]متره ص(22)'!$K$22</f>
        <v>148.62</v>
      </c>
      <c r="G13" s="68">
        <f t="shared" si="0"/>
        <v>9229302</v>
      </c>
      <c r="H13" s="10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30" customHeight="1">
      <c r="A14" s="57">
        <v>3</v>
      </c>
      <c r="B14" s="101" t="s">
        <v>139</v>
      </c>
      <c r="C14" s="80" t="s">
        <v>289</v>
      </c>
      <c r="D14" s="78" t="s">
        <v>288</v>
      </c>
      <c r="E14" s="69">
        <v>31600</v>
      </c>
      <c r="F14" s="123">
        <f>'[2]متره ص(23)'!$K$17</f>
        <v>32.42</v>
      </c>
      <c r="G14" s="68">
        <f t="shared" si="0"/>
        <v>1024472</v>
      </c>
      <c r="H14" s="10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30" customHeight="1">
      <c r="A15" s="57">
        <v>4</v>
      </c>
      <c r="B15" s="102" t="s">
        <v>140</v>
      </c>
      <c r="C15" s="82" t="s">
        <v>246</v>
      </c>
      <c r="D15" s="78" t="s">
        <v>144</v>
      </c>
      <c r="E15" s="69">
        <v>358500</v>
      </c>
      <c r="F15" s="123">
        <f>'[2]متره ص(26)'!$K$17</f>
        <v>91.56000000000002</v>
      </c>
      <c r="G15" s="68">
        <f t="shared" si="0"/>
        <v>32824260</v>
      </c>
      <c r="H15" s="10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30" customHeight="1">
      <c r="A16" s="57">
        <v>5</v>
      </c>
      <c r="B16" s="99" t="s">
        <v>141</v>
      </c>
      <c r="C16" s="82" t="s">
        <v>206</v>
      </c>
      <c r="D16" s="78" t="s">
        <v>144</v>
      </c>
      <c r="E16" s="69">
        <v>66300</v>
      </c>
      <c r="F16" s="123">
        <f>'[2]متره ص(26)'!$K$23</f>
        <v>17.253999999999976</v>
      </c>
      <c r="G16" s="68">
        <f t="shared" si="0"/>
        <v>1143940</v>
      </c>
      <c r="H16" s="2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30" customHeight="1" thickBot="1">
      <c r="A17" s="57">
        <v>6</v>
      </c>
      <c r="B17" s="102" t="s">
        <v>142</v>
      </c>
      <c r="C17" s="89" t="s">
        <v>207</v>
      </c>
      <c r="D17" s="78" t="s">
        <v>288</v>
      </c>
      <c r="E17" s="69">
        <v>68600</v>
      </c>
      <c r="F17" s="123">
        <f>'[2]متره ص(27)'!$K$17</f>
        <v>72.59</v>
      </c>
      <c r="G17" s="68">
        <f t="shared" si="0"/>
        <v>4979674</v>
      </c>
      <c r="H17" s="2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30" customHeight="1" thickBot="1">
      <c r="A18" s="431"/>
      <c r="B18" s="435"/>
      <c r="C18" s="408" t="s">
        <v>145</v>
      </c>
      <c r="D18" s="409"/>
      <c r="E18" s="188"/>
      <c r="F18" s="188"/>
      <c r="G18" s="189">
        <f>SUM(G12:G17)</f>
        <v>52229748</v>
      </c>
      <c r="H18" s="2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33" customHeight="1" thickBot="1">
      <c r="A19" s="424" t="s">
        <v>185</v>
      </c>
      <c r="B19" s="428"/>
      <c r="C19" s="436" t="s">
        <v>186</v>
      </c>
      <c r="D19" s="434"/>
      <c r="E19" s="437"/>
      <c r="F19" s="436" t="s">
        <v>187</v>
      </c>
      <c r="G19" s="434"/>
      <c r="H19" s="42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31.5" customHeight="1">
      <c r="A20" s="162"/>
      <c r="B20" s="162"/>
      <c r="C20" s="162"/>
      <c r="D20" s="162"/>
      <c r="E20" s="162"/>
      <c r="F20" s="162"/>
      <c r="G20" s="162"/>
      <c r="H20" s="16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31.5" customHeight="1">
      <c r="A21" s="162"/>
      <c r="B21" s="162"/>
      <c r="C21" s="162"/>
      <c r="D21" s="162"/>
      <c r="E21" s="162"/>
      <c r="F21" s="162"/>
      <c r="G21" s="162"/>
      <c r="H21" s="16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31.5" customHeight="1">
      <c r="A22" s="162"/>
      <c r="B22" s="162"/>
      <c r="C22" s="162"/>
      <c r="D22" s="162"/>
      <c r="E22" s="162"/>
      <c r="F22" s="162"/>
      <c r="G22" s="162"/>
      <c r="H22" s="16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31.5" customHeight="1">
      <c r="A23" s="162"/>
      <c r="B23" s="162"/>
      <c r="C23" s="162"/>
      <c r="D23" s="162"/>
      <c r="E23" s="162"/>
      <c r="F23" s="162"/>
      <c r="G23" s="162"/>
      <c r="H23" s="16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31.5" customHeight="1">
      <c r="A24" s="162"/>
      <c r="B24" s="162"/>
      <c r="C24" s="162"/>
      <c r="D24" s="162"/>
      <c r="E24" s="162"/>
      <c r="F24" s="162"/>
      <c r="G24" s="162"/>
      <c r="H24" s="16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31.5" customHeight="1">
      <c r="A25" s="162"/>
      <c r="B25" s="162"/>
      <c r="C25" s="162"/>
      <c r="D25" s="162"/>
      <c r="E25" s="162"/>
      <c r="F25" s="162"/>
      <c r="G25" s="162"/>
      <c r="H25" s="16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31.5" customHeight="1">
      <c r="A26" s="162"/>
      <c r="B26" s="162"/>
      <c r="C26" s="162"/>
      <c r="D26" s="162"/>
      <c r="E26" s="162"/>
      <c r="F26" s="162"/>
      <c r="G26" s="162"/>
      <c r="H26" s="16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31.5" customHeight="1">
      <c r="A27" s="162"/>
      <c r="B27" s="162"/>
      <c r="C27" s="162"/>
      <c r="D27" s="162"/>
      <c r="E27" s="162"/>
      <c r="F27" s="162"/>
      <c r="G27" s="162"/>
      <c r="H27" s="16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31.5" customHeight="1">
      <c r="A28" s="162"/>
      <c r="B28" s="162"/>
      <c r="C28" s="162"/>
      <c r="D28" s="162"/>
      <c r="E28" s="162"/>
      <c r="F28" s="162"/>
      <c r="G28" s="162"/>
      <c r="H28" s="16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31.5" customHeight="1">
      <c r="A29" s="162"/>
      <c r="B29" s="162"/>
      <c r="C29" s="162"/>
      <c r="D29" s="162"/>
      <c r="E29" s="162"/>
      <c r="F29" s="162"/>
      <c r="G29" s="162"/>
      <c r="H29" s="16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31.5" customHeight="1">
      <c r="A30" s="162"/>
      <c r="B30" s="162"/>
      <c r="C30" s="162"/>
      <c r="D30" s="162"/>
      <c r="E30" s="162"/>
      <c r="F30" s="162"/>
      <c r="G30" s="162"/>
      <c r="H30" s="16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31.5" customHeight="1">
      <c r="A31" s="162"/>
      <c r="B31" s="162"/>
      <c r="C31" s="162"/>
      <c r="D31" s="162"/>
      <c r="E31" s="162"/>
      <c r="F31" s="162"/>
      <c r="G31" s="162"/>
      <c r="H31" s="16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31.5" customHeight="1">
      <c r="A32" s="162"/>
      <c r="B32" s="162"/>
      <c r="C32" s="162"/>
      <c r="D32" s="162"/>
      <c r="E32" s="162"/>
      <c r="F32" s="162"/>
      <c r="G32" s="162"/>
      <c r="H32" s="16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31.5" customHeight="1">
      <c r="A33" s="162"/>
      <c r="B33" s="162"/>
      <c r="C33" s="162"/>
      <c r="D33" s="162"/>
      <c r="E33" s="162"/>
      <c r="F33" s="162"/>
      <c r="G33" s="162"/>
      <c r="H33" s="16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31.5" customHeight="1">
      <c r="A34" s="162"/>
      <c r="B34" s="162"/>
      <c r="C34" s="162"/>
      <c r="D34" s="162"/>
      <c r="E34" s="162"/>
      <c r="F34" s="162"/>
      <c r="G34" s="162"/>
      <c r="H34" s="16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31.5" customHeight="1">
      <c r="A35" s="162"/>
      <c r="B35" s="162"/>
      <c r="C35" s="162"/>
      <c r="D35" s="162"/>
      <c r="E35" s="162"/>
      <c r="F35" s="162"/>
      <c r="G35" s="162"/>
      <c r="H35" s="16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31.5" customHeight="1">
      <c r="A36" s="162"/>
      <c r="B36" s="162"/>
      <c r="C36" s="162"/>
      <c r="D36" s="162"/>
      <c r="E36" s="162"/>
      <c r="F36" s="162"/>
      <c r="G36" s="162"/>
      <c r="H36" s="16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31.5" customHeight="1">
      <c r="A37" s="162"/>
      <c r="B37" s="162"/>
      <c r="C37" s="162"/>
      <c r="D37" s="162"/>
      <c r="E37" s="162"/>
      <c r="F37" s="162"/>
      <c r="G37" s="162"/>
      <c r="H37" s="16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31.5" customHeight="1">
      <c r="A38" s="162"/>
      <c r="B38" s="162"/>
      <c r="C38" s="162"/>
      <c r="D38" s="162"/>
      <c r="E38" s="162"/>
      <c r="F38" s="162"/>
      <c r="G38" s="162"/>
      <c r="H38" s="16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31.5" customHeight="1">
      <c r="A39" s="162"/>
      <c r="B39" s="162"/>
      <c r="C39" s="162"/>
      <c r="D39" s="162"/>
      <c r="E39" s="162"/>
      <c r="F39" s="162"/>
      <c r="G39" s="162"/>
      <c r="H39" s="16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31.5" customHeight="1">
      <c r="A40" s="162"/>
      <c r="B40" s="162"/>
      <c r="C40" s="162"/>
      <c r="D40" s="162"/>
      <c r="E40" s="162"/>
      <c r="F40" s="162"/>
      <c r="G40" s="162"/>
      <c r="H40" s="16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2.75">
      <c r="A41" s="162"/>
      <c r="B41" s="162"/>
      <c r="C41" s="162"/>
      <c r="D41" s="162"/>
      <c r="E41" s="162"/>
      <c r="F41" s="162"/>
      <c r="G41" s="162"/>
      <c r="H41" s="16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2.75">
      <c r="A42" s="162"/>
      <c r="B42" s="162"/>
      <c r="C42" s="162"/>
      <c r="D42" s="162"/>
      <c r="E42" s="162"/>
      <c r="F42" s="162"/>
      <c r="G42" s="162"/>
      <c r="H42" s="16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2.75">
      <c r="A43" s="162"/>
      <c r="B43" s="162"/>
      <c r="C43" s="162"/>
      <c r="D43" s="162"/>
      <c r="E43" s="162"/>
      <c r="F43" s="162"/>
      <c r="G43" s="162"/>
      <c r="H43" s="16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2.75">
      <c r="A44" s="162"/>
      <c r="B44" s="162"/>
      <c r="C44" s="162"/>
      <c r="D44" s="162"/>
      <c r="E44" s="162"/>
      <c r="F44" s="162"/>
      <c r="G44" s="162"/>
      <c r="H44" s="16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2.75">
      <c r="A45" s="162"/>
      <c r="B45" s="162"/>
      <c r="C45" s="162"/>
      <c r="D45" s="162"/>
      <c r="E45" s="162"/>
      <c r="F45" s="162"/>
      <c r="G45" s="162"/>
      <c r="H45" s="16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2.75">
      <c r="A46" s="162"/>
      <c r="B46" s="162"/>
      <c r="C46" s="162"/>
      <c r="D46" s="162"/>
      <c r="E46" s="162"/>
      <c r="F46" s="162"/>
      <c r="G46" s="162"/>
      <c r="H46" s="16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2.75">
      <c r="A47" s="162"/>
      <c r="B47" s="162"/>
      <c r="C47" s="162"/>
      <c r="D47" s="162"/>
      <c r="E47" s="162"/>
      <c r="F47" s="162"/>
      <c r="G47" s="162"/>
      <c r="H47" s="16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2.75">
      <c r="A48" s="162"/>
      <c r="B48" s="162"/>
      <c r="C48" s="162"/>
      <c r="D48" s="162"/>
      <c r="E48" s="162"/>
      <c r="F48" s="162"/>
      <c r="G48" s="162"/>
      <c r="H48" s="16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2.75">
      <c r="A49" s="162"/>
      <c r="B49" s="162"/>
      <c r="C49" s="162"/>
      <c r="D49" s="162"/>
      <c r="E49" s="162"/>
      <c r="F49" s="162"/>
      <c r="G49" s="162"/>
      <c r="H49" s="16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2.75">
      <c r="A50" s="162"/>
      <c r="B50" s="162"/>
      <c r="C50" s="162"/>
      <c r="D50" s="162"/>
      <c r="E50" s="162"/>
      <c r="F50" s="162"/>
      <c r="G50" s="162"/>
      <c r="H50" s="16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2.75">
      <c r="A51" s="162"/>
      <c r="B51" s="162"/>
      <c r="C51" s="162"/>
      <c r="D51" s="162"/>
      <c r="E51" s="162"/>
      <c r="F51" s="162"/>
      <c r="G51" s="162"/>
      <c r="H51" s="16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2.75">
      <c r="A52" s="162"/>
      <c r="B52" s="162"/>
      <c r="C52" s="162"/>
      <c r="D52" s="162"/>
      <c r="E52" s="162"/>
      <c r="F52" s="162"/>
      <c r="G52" s="162"/>
      <c r="H52" s="16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2.75">
      <c r="A53" s="162"/>
      <c r="B53" s="162"/>
      <c r="C53" s="162"/>
      <c r="D53" s="162"/>
      <c r="E53" s="162"/>
      <c r="F53" s="162"/>
      <c r="G53" s="162"/>
      <c r="H53" s="16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2.75">
      <c r="A54" s="162"/>
      <c r="B54" s="162"/>
      <c r="C54" s="162"/>
      <c r="D54" s="162"/>
      <c r="E54" s="162"/>
      <c r="F54" s="162"/>
      <c r="G54" s="162"/>
      <c r="H54" s="16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2.75">
      <c r="A55" s="162"/>
      <c r="B55" s="162"/>
      <c r="C55" s="162"/>
      <c r="D55" s="162"/>
      <c r="E55" s="162"/>
      <c r="F55" s="162"/>
      <c r="G55" s="162"/>
      <c r="H55" s="16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2.75">
      <c r="A56" s="162"/>
      <c r="B56" s="162"/>
      <c r="C56" s="162"/>
      <c r="D56" s="162"/>
      <c r="E56" s="162"/>
      <c r="F56" s="162"/>
      <c r="G56" s="162"/>
      <c r="H56" s="16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2.75">
      <c r="A57" s="162"/>
      <c r="B57" s="162"/>
      <c r="C57" s="162"/>
      <c r="D57" s="162"/>
      <c r="E57" s="162"/>
      <c r="F57" s="162"/>
      <c r="G57" s="162"/>
      <c r="H57" s="16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2.75">
      <c r="A58" s="162"/>
      <c r="B58" s="162"/>
      <c r="C58" s="162"/>
      <c r="D58" s="162"/>
      <c r="E58" s="162"/>
      <c r="F58" s="162"/>
      <c r="G58" s="162"/>
      <c r="H58" s="16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2.75">
      <c r="A59" s="162"/>
      <c r="B59" s="162"/>
      <c r="C59" s="162"/>
      <c r="D59" s="162"/>
      <c r="E59" s="162"/>
      <c r="F59" s="162"/>
      <c r="G59" s="162"/>
      <c r="H59" s="16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2.75">
      <c r="A60" s="162"/>
      <c r="B60" s="162"/>
      <c r="C60" s="162"/>
      <c r="D60" s="162"/>
      <c r="E60" s="162"/>
      <c r="F60" s="162"/>
      <c r="G60" s="162"/>
      <c r="H60" s="16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2.75">
      <c r="A61" s="162"/>
      <c r="B61" s="162"/>
      <c r="C61" s="162"/>
      <c r="D61" s="162"/>
      <c r="E61" s="162"/>
      <c r="F61" s="162"/>
      <c r="G61" s="162"/>
      <c r="H61" s="16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2.75">
      <c r="A62" s="162"/>
      <c r="B62" s="162"/>
      <c r="C62" s="162"/>
      <c r="D62" s="162"/>
      <c r="E62" s="162"/>
      <c r="F62" s="162"/>
      <c r="G62" s="162"/>
      <c r="H62" s="16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2.75">
      <c r="A63" s="162"/>
      <c r="B63" s="162"/>
      <c r="C63" s="162"/>
      <c r="D63" s="162"/>
      <c r="E63" s="162"/>
      <c r="F63" s="162"/>
      <c r="G63" s="162"/>
      <c r="H63" s="16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2.75">
      <c r="A64" s="162"/>
      <c r="B64" s="162"/>
      <c r="C64" s="162"/>
      <c r="D64" s="162"/>
      <c r="E64" s="162"/>
      <c r="F64" s="162"/>
      <c r="G64" s="162"/>
      <c r="H64" s="16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2.75">
      <c r="A65" s="162"/>
      <c r="B65" s="162"/>
      <c r="C65" s="162"/>
      <c r="D65" s="162"/>
      <c r="E65" s="162"/>
      <c r="F65" s="162"/>
      <c r="G65" s="162"/>
      <c r="H65" s="16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2.75">
      <c r="A66" s="162"/>
      <c r="B66" s="162"/>
      <c r="C66" s="162"/>
      <c r="D66" s="162"/>
      <c r="E66" s="162"/>
      <c r="F66" s="162"/>
      <c r="G66" s="162"/>
      <c r="H66" s="16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24" ht="12.7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</row>
    <row r="68" spans="1:24" ht="12.7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</row>
    <row r="69" spans="1:24" ht="12.7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</row>
    <row r="70" spans="1:24" ht="12.7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</row>
    <row r="71" spans="1:24" ht="12.7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</row>
    <row r="72" spans="1:24" ht="12.7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</row>
    <row r="73" spans="1:24" ht="12.75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</row>
    <row r="74" spans="1:24" ht="12.75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</row>
    <row r="75" spans="1:24" ht="12.75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</row>
    <row r="76" spans="1:24" ht="12.75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</row>
    <row r="77" spans="1:24" ht="12.75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</row>
    <row r="78" spans="1:24" ht="12.75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</row>
    <row r="79" spans="1:24" ht="12.7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</row>
    <row r="80" spans="1:24" ht="12.75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</row>
    <row r="81" spans="1:24" ht="12.75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</row>
    <row r="82" spans="1:24" ht="12.75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</row>
    <row r="83" spans="1:24" ht="12.75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</row>
    <row r="84" spans="1:24" ht="12.75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</row>
    <row r="85" spans="1:24" ht="12.7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</row>
    <row r="86" spans="1:24" ht="12.7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</row>
    <row r="87" spans="1:24" ht="12.75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</row>
    <row r="88" spans="1:24" ht="12.7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</row>
    <row r="89" spans="1:24" ht="12.7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</row>
    <row r="90" spans="1:24" ht="12.7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</row>
    <row r="91" spans="1:24" ht="12.7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</row>
    <row r="92" spans="1:24" ht="12.7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</row>
    <row r="93" spans="1:24" ht="12.7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</row>
    <row r="94" spans="1:24" ht="12.7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</row>
    <row r="95" spans="1:24" ht="12.7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</row>
    <row r="96" spans="1:24" ht="12.75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</row>
    <row r="97" spans="1:24" ht="12.75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</row>
    <row r="98" spans="1:24" ht="12.75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</row>
    <row r="99" spans="1:24" ht="12.75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</row>
    <row r="100" spans="1:24" ht="12.75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</row>
    <row r="101" spans="1:24" ht="12.75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</row>
    <row r="102" spans="1:24" ht="12.75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</row>
    <row r="103" spans="1:24" ht="12.75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</row>
    <row r="104" spans="1:24" ht="12.75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</row>
    <row r="105" spans="1:24" ht="12.75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</row>
    <row r="106" spans="1:24" ht="12.75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</row>
    <row r="107" spans="1:24" ht="12.75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</row>
    <row r="108" spans="1:24" ht="12.7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</row>
    <row r="109" spans="1:24" ht="12.75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</row>
    <row r="110" spans="1:24" ht="12.75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</row>
    <row r="111" spans="1:24" ht="12.7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</row>
    <row r="112" spans="1:24" ht="12.75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</row>
    <row r="113" spans="1:24" ht="12.75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</row>
    <row r="114" spans="1:24" ht="12.75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</row>
    <row r="115" spans="1:24" ht="12.75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</row>
    <row r="116" spans="1:24" ht="12.75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</row>
    <row r="117" spans="1:24" ht="12.75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</row>
    <row r="118" spans="1:24" ht="12.75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</row>
    <row r="119" spans="1:24" ht="12.75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</row>
    <row r="120" spans="1:24" ht="12.75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</row>
    <row r="121" spans="1:24" ht="12.75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</row>
    <row r="122" spans="1:24" ht="12.75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</row>
    <row r="123" spans="1:24" ht="12.75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</row>
    <row r="124" spans="1:24" ht="12.75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</row>
    <row r="125" spans="1:24" ht="12.75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</row>
    <row r="126" spans="1:24" ht="12.75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</row>
    <row r="127" spans="1:24" ht="12.75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</row>
    <row r="128" spans="1:24" ht="12.75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</row>
    <row r="129" spans="1:24" ht="12.75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</row>
    <row r="130" spans="1:24" ht="12.75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</row>
    <row r="131" spans="1:24" ht="12.75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</row>
    <row r="132" spans="1:24" ht="12.75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</row>
    <row r="133" spans="1:24" ht="12.75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</row>
    <row r="134" spans="1:24" ht="12.75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</row>
    <row r="135" spans="1:24" ht="12.75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</row>
    <row r="136" spans="1:24" ht="12.75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</row>
    <row r="137" spans="1:24" ht="12.75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</row>
    <row r="138" spans="1:24" ht="12.75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</row>
    <row r="139" spans="1:24" ht="12.75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</row>
    <row r="140" spans="1:24" ht="12.75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</row>
    <row r="141" spans="1:24" ht="12.75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</row>
    <row r="142" spans="1:24" ht="12.75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</row>
    <row r="143" spans="1:24" ht="12.75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</row>
    <row r="144" spans="1:24" ht="12.75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</row>
    <row r="145" spans="1:24" ht="12.7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</row>
    <row r="146" spans="1:24" ht="12.75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</row>
    <row r="147" spans="1:24" ht="12.75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</row>
    <row r="148" spans="1:24" ht="12.75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</row>
    <row r="149" spans="1:24" ht="12.75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</row>
    <row r="150" spans="1:24" ht="12.75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</row>
    <row r="151" spans="1:24" ht="12.75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</row>
    <row r="152" spans="1:24" ht="12.75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</row>
    <row r="153" spans="1:24" ht="12.75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</row>
    <row r="154" spans="1:24" ht="12.75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</row>
    <row r="155" spans="1:24" ht="12.75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</row>
    <row r="156" spans="1:24" ht="12.75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</row>
    <row r="157" spans="1:24" ht="12.75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</row>
    <row r="158" spans="1:24" ht="12.75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</row>
    <row r="159" spans="1:24" ht="12.75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</row>
    <row r="160" spans="1:24" ht="12.75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</row>
    <row r="161" spans="1:24" ht="12.75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</row>
    <row r="162" spans="1:24" ht="12.75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</row>
    <row r="163" spans="1:24" ht="12.75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</row>
    <row r="164" spans="1:24" ht="12.75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</row>
    <row r="165" spans="1:24" ht="12.75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</row>
    <row r="166" spans="1:24" ht="12.75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</row>
  </sheetData>
  <mergeCells count="21">
    <mergeCell ref="B1:B2"/>
    <mergeCell ref="A18:B18"/>
    <mergeCell ref="A5:H5"/>
    <mergeCell ref="H6:H7"/>
    <mergeCell ref="B8:C8"/>
    <mergeCell ref="A6:A7"/>
    <mergeCell ref="G6:G7"/>
    <mergeCell ref="F6:F7"/>
    <mergeCell ref="C1:E1"/>
    <mergeCell ref="C2:E2"/>
    <mergeCell ref="C3:E3"/>
    <mergeCell ref="D6:D7"/>
    <mergeCell ref="E6:E7"/>
    <mergeCell ref="C6:C7"/>
    <mergeCell ref="C18:D18"/>
    <mergeCell ref="B6:B7"/>
    <mergeCell ref="C19:E19"/>
    <mergeCell ref="F19:H19"/>
    <mergeCell ref="C10:D10"/>
    <mergeCell ref="B11:C11"/>
    <mergeCell ref="A19:B19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T300"/>
  <sheetViews>
    <sheetView rightToLeft="1" zoomScale="70" zoomScaleNormal="70" workbookViewId="0" topLeftCell="A7">
      <selection activeCell="A5" sqref="A5:H5"/>
    </sheetView>
  </sheetViews>
  <sheetFormatPr defaultColWidth="9.140625" defaultRowHeight="12.75"/>
  <cols>
    <col min="1" max="1" width="4.57421875" style="0" customWidth="1"/>
    <col min="2" max="2" width="47.7109375" style="0" customWidth="1"/>
    <col min="3" max="3" width="12.7109375" style="0" customWidth="1"/>
    <col min="4" max="4" width="7.7109375" style="0" customWidth="1"/>
    <col min="5" max="5" width="12.7109375" style="0" customWidth="1"/>
    <col min="6" max="6" width="10.7109375" style="0" customWidth="1"/>
    <col min="7" max="7" width="15.7109375" style="0" customWidth="1"/>
    <col min="8" max="8" width="17.28125" style="0" customWidth="1"/>
  </cols>
  <sheetData>
    <row r="1" spans="1:46" ht="18" customHeight="1">
      <c r="A1" s="13"/>
      <c r="B1" s="312" t="s">
        <v>194</v>
      </c>
      <c r="C1" s="319" t="s">
        <v>188</v>
      </c>
      <c r="D1" s="319"/>
      <c r="E1" s="319"/>
      <c r="F1" s="18"/>
      <c r="G1" s="18" t="s">
        <v>190</v>
      </c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8" customHeight="1">
      <c r="A2" s="15"/>
      <c r="B2" s="313"/>
      <c r="C2" s="320" t="s">
        <v>193</v>
      </c>
      <c r="D2" s="320"/>
      <c r="E2" s="320"/>
      <c r="F2" s="20"/>
      <c r="G2" s="20" t="s">
        <v>191</v>
      </c>
      <c r="H2" s="259" t="s">
        <v>67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8" customHeight="1" thickBot="1">
      <c r="A3" s="16"/>
      <c r="B3" s="33" t="s">
        <v>195</v>
      </c>
      <c r="C3" s="318" t="s">
        <v>189</v>
      </c>
      <c r="D3" s="318"/>
      <c r="E3" s="318"/>
      <c r="F3" s="23"/>
      <c r="G3" s="23" t="s">
        <v>192</v>
      </c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9:46" ht="7.5" customHeight="1" thickBot="1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31.5" customHeight="1" thickBot="1">
      <c r="A5" s="416" t="s">
        <v>163</v>
      </c>
      <c r="B5" s="417"/>
      <c r="C5" s="417"/>
      <c r="D5" s="417"/>
      <c r="E5" s="417"/>
      <c r="F5" s="417"/>
      <c r="G5" s="417"/>
      <c r="H5" s="4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8.75" customHeight="1">
      <c r="A6" s="422" t="s">
        <v>184</v>
      </c>
      <c r="B6" s="413" t="s">
        <v>183</v>
      </c>
      <c r="C6" s="419" t="s">
        <v>237</v>
      </c>
      <c r="D6" s="414" t="s">
        <v>238</v>
      </c>
      <c r="E6" s="414" t="s">
        <v>166</v>
      </c>
      <c r="F6" s="414" t="s">
        <v>239</v>
      </c>
      <c r="G6" s="412" t="s">
        <v>167</v>
      </c>
      <c r="H6" s="420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8.75" customHeight="1" thickBot="1">
      <c r="A7" s="423"/>
      <c r="B7" s="413"/>
      <c r="C7" s="419"/>
      <c r="D7" s="415"/>
      <c r="E7" s="415"/>
      <c r="F7" s="415"/>
      <c r="G7" s="413"/>
      <c r="H7" s="4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30" customHeight="1" thickBot="1">
      <c r="A8" s="45"/>
      <c r="B8" s="58"/>
      <c r="C8" s="59"/>
      <c r="D8" s="60"/>
      <c r="E8" s="61"/>
      <c r="F8" s="62"/>
      <c r="G8" s="63"/>
      <c r="H8" s="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39.75" customHeight="1" thickBot="1">
      <c r="A9" s="142"/>
      <c r="B9" s="410" t="s">
        <v>147</v>
      </c>
      <c r="C9" s="411"/>
      <c r="D9" s="21"/>
      <c r="E9" s="26"/>
      <c r="F9" s="24"/>
      <c r="G9" s="25"/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39.75" customHeight="1">
      <c r="A10" s="141">
        <v>1</v>
      </c>
      <c r="B10" s="109" t="s">
        <v>176</v>
      </c>
      <c r="C10" s="80" t="s">
        <v>161</v>
      </c>
      <c r="D10" s="87" t="s">
        <v>288</v>
      </c>
      <c r="E10" s="49">
        <v>13100</v>
      </c>
      <c r="F10" s="50">
        <f>'[2]متره ص(28)'!$K$14</f>
        <v>45.85</v>
      </c>
      <c r="G10" s="51">
        <f>ROUND(E10*F10,0)</f>
        <v>600635</v>
      </c>
      <c r="H10" s="2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39.75" customHeight="1">
      <c r="A11" s="141">
        <v>2</v>
      </c>
      <c r="B11" s="110" t="s">
        <v>175</v>
      </c>
      <c r="C11" s="80" t="s">
        <v>249</v>
      </c>
      <c r="D11" s="87" t="s">
        <v>288</v>
      </c>
      <c r="E11" s="49">
        <v>19900</v>
      </c>
      <c r="F11" s="50">
        <f>'[2]متره ص(28)'!$K$17</f>
        <v>56.4</v>
      </c>
      <c r="G11" s="51">
        <f>ROUND(E11*F11,0)</f>
        <v>1122360</v>
      </c>
      <c r="H11" s="2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39.75" customHeight="1">
      <c r="A12" s="141">
        <v>3</v>
      </c>
      <c r="B12" s="144" t="s">
        <v>177</v>
      </c>
      <c r="C12" s="80" t="s">
        <v>148</v>
      </c>
      <c r="D12" s="87" t="s">
        <v>288</v>
      </c>
      <c r="E12" s="49">
        <v>17400</v>
      </c>
      <c r="F12" s="50">
        <f>'[2]متره ص(29)'!$K$18</f>
        <v>69.98</v>
      </c>
      <c r="G12" s="51">
        <f>ROUND(E12*F12,0)</f>
        <v>1217652</v>
      </c>
      <c r="H12" s="2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9.75" customHeight="1" thickBot="1">
      <c r="A13" s="141">
        <v>4</v>
      </c>
      <c r="B13" s="144" t="s">
        <v>151</v>
      </c>
      <c r="C13" s="155" t="s">
        <v>149</v>
      </c>
      <c r="D13" s="86" t="s">
        <v>288</v>
      </c>
      <c r="E13" s="69">
        <v>16100</v>
      </c>
      <c r="F13" s="123">
        <f>'[2]متره ص(30)'!$K$14</f>
        <v>155.73</v>
      </c>
      <c r="G13" s="68">
        <f>ROUND(E13*F13,0)</f>
        <v>2507253</v>
      </c>
      <c r="H13" s="2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39.75" customHeight="1" thickBot="1">
      <c r="A14" s="57"/>
      <c r="B14" s="201"/>
      <c r="C14" s="408" t="s">
        <v>150</v>
      </c>
      <c r="D14" s="409"/>
      <c r="E14" s="188"/>
      <c r="F14" s="204">
        <f>SUM(F10:F13)</f>
        <v>327.96000000000004</v>
      </c>
      <c r="G14" s="189">
        <f>SUM(G10:G13)</f>
        <v>5447900</v>
      </c>
      <c r="H14" s="2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39.75" customHeight="1">
      <c r="A15" s="56"/>
      <c r="B15" s="65"/>
      <c r="C15" s="199"/>
      <c r="D15" s="34"/>
      <c r="E15" s="42"/>
      <c r="F15" s="42"/>
      <c r="G15" s="195"/>
      <c r="H15" s="2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39.75" customHeight="1" thickBot="1">
      <c r="A16" s="21"/>
      <c r="B16" s="11"/>
      <c r="C16" s="12"/>
      <c r="D16" s="12"/>
      <c r="E16" s="26"/>
      <c r="F16" s="24"/>
      <c r="G16" s="25"/>
      <c r="H16" s="2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39" customHeight="1" thickBot="1">
      <c r="A17" s="424" t="s">
        <v>185</v>
      </c>
      <c r="B17" s="427"/>
      <c r="C17" s="426" t="s">
        <v>186</v>
      </c>
      <c r="D17" s="427"/>
      <c r="E17" s="425"/>
      <c r="F17" s="427" t="s">
        <v>187</v>
      </c>
      <c r="G17" s="427"/>
      <c r="H17" s="42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31.5" customHeight="1">
      <c r="A18" s="162"/>
      <c r="B18" s="162"/>
      <c r="C18" s="162"/>
      <c r="D18" s="162"/>
      <c r="E18" s="162"/>
      <c r="F18" s="162"/>
      <c r="G18" s="162"/>
      <c r="H18" s="16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31.5" customHeight="1">
      <c r="A19" s="162"/>
      <c r="B19" s="162"/>
      <c r="C19" s="162"/>
      <c r="D19" s="162"/>
      <c r="E19" s="162"/>
      <c r="F19" s="162"/>
      <c r="G19" s="162"/>
      <c r="H19" s="16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31.5" customHeight="1">
      <c r="A20" s="162"/>
      <c r="B20" s="162"/>
      <c r="C20" s="162"/>
      <c r="D20" s="162"/>
      <c r="E20" s="162"/>
      <c r="F20" s="162"/>
      <c r="G20" s="162"/>
      <c r="H20" s="16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31.5" customHeight="1">
      <c r="A21" s="162"/>
      <c r="B21" s="162"/>
      <c r="C21" s="162"/>
      <c r="D21" s="162"/>
      <c r="E21" s="162"/>
      <c r="F21" s="162"/>
      <c r="G21" s="162"/>
      <c r="H21" s="16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31.5" customHeight="1">
      <c r="A22" s="162"/>
      <c r="B22" s="162"/>
      <c r="C22" s="162"/>
      <c r="D22" s="162"/>
      <c r="E22" s="162"/>
      <c r="F22" s="162"/>
      <c r="G22" s="162"/>
      <c r="H22" s="16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31.5" customHeight="1">
      <c r="A23" s="162"/>
      <c r="B23" s="162"/>
      <c r="C23" s="162"/>
      <c r="D23" s="162"/>
      <c r="E23" s="162"/>
      <c r="F23" s="162"/>
      <c r="G23" s="162"/>
      <c r="H23" s="16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31.5" customHeight="1">
      <c r="A24" s="162"/>
      <c r="B24" s="162"/>
      <c r="C24" s="162"/>
      <c r="D24" s="162"/>
      <c r="E24" s="162"/>
      <c r="F24" s="162"/>
      <c r="G24" s="162"/>
      <c r="H24" s="16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31.5" customHeight="1">
      <c r="A25" s="162"/>
      <c r="B25" s="162"/>
      <c r="C25" s="162"/>
      <c r="D25" s="162"/>
      <c r="E25" s="162"/>
      <c r="F25" s="162"/>
      <c r="G25" s="162"/>
      <c r="H25" s="16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31.5" customHeight="1">
      <c r="A26" s="162"/>
      <c r="B26" s="162"/>
      <c r="C26" s="162"/>
      <c r="D26" s="162"/>
      <c r="E26" s="162"/>
      <c r="F26" s="162"/>
      <c r="G26" s="162"/>
      <c r="H26" s="16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31.5" customHeight="1">
      <c r="A27" s="162"/>
      <c r="B27" s="162"/>
      <c r="C27" s="162"/>
      <c r="D27" s="162"/>
      <c r="E27" s="162"/>
      <c r="F27" s="162"/>
      <c r="G27" s="162"/>
      <c r="H27" s="16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31.5" customHeight="1">
      <c r="A28" s="162"/>
      <c r="B28" s="162"/>
      <c r="C28" s="162"/>
      <c r="D28" s="162"/>
      <c r="E28" s="162"/>
      <c r="F28" s="162"/>
      <c r="G28" s="162"/>
      <c r="H28" s="16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31.5" customHeight="1">
      <c r="A29" s="162"/>
      <c r="B29" s="162"/>
      <c r="C29" s="162"/>
      <c r="D29" s="162"/>
      <c r="E29" s="162"/>
      <c r="F29" s="162"/>
      <c r="G29" s="162"/>
      <c r="H29" s="16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31.5" customHeight="1">
      <c r="A30" s="162"/>
      <c r="B30" s="162"/>
      <c r="C30" s="162"/>
      <c r="D30" s="162"/>
      <c r="E30" s="162"/>
      <c r="F30" s="162"/>
      <c r="G30" s="162"/>
      <c r="H30" s="16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31.5" customHeight="1">
      <c r="A31" s="162"/>
      <c r="B31" s="162"/>
      <c r="C31" s="162"/>
      <c r="D31" s="162"/>
      <c r="E31" s="162"/>
      <c r="F31" s="162"/>
      <c r="G31" s="162"/>
      <c r="H31" s="16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31.5" customHeight="1">
      <c r="A32" s="162"/>
      <c r="B32" s="162"/>
      <c r="C32" s="162"/>
      <c r="D32" s="162"/>
      <c r="E32" s="162"/>
      <c r="F32" s="162"/>
      <c r="G32" s="162"/>
      <c r="H32" s="16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31.5" customHeight="1">
      <c r="A33" s="162"/>
      <c r="B33" s="162"/>
      <c r="C33" s="162"/>
      <c r="D33" s="162"/>
      <c r="E33" s="162"/>
      <c r="F33" s="162"/>
      <c r="G33" s="162"/>
      <c r="H33" s="16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31.5" customHeight="1">
      <c r="A34" s="162"/>
      <c r="B34" s="162"/>
      <c r="C34" s="162"/>
      <c r="D34" s="162"/>
      <c r="E34" s="162"/>
      <c r="F34" s="162"/>
      <c r="G34" s="162"/>
      <c r="H34" s="16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31.5" customHeight="1">
      <c r="A35" s="162"/>
      <c r="B35" s="162"/>
      <c r="C35" s="162"/>
      <c r="D35" s="162"/>
      <c r="E35" s="162"/>
      <c r="F35" s="162"/>
      <c r="G35" s="162"/>
      <c r="H35" s="16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31.5" customHeight="1">
      <c r="A36" s="162"/>
      <c r="B36" s="162"/>
      <c r="C36" s="162"/>
      <c r="D36" s="162"/>
      <c r="E36" s="162"/>
      <c r="F36" s="162"/>
      <c r="G36" s="162"/>
      <c r="H36" s="16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31.5" customHeight="1">
      <c r="A37" s="162"/>
      <c r="B37" s="162"/>
      <c r="C37" s="162"/>
      <c r="D37" s="162"/>
      <c r="E37" s="162"/>
      <c r="F37" s="162"/>
      <c r="G37" s="162"/>
      <c r="H37" s="16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31.5" customHeight="1">
      <c r="A38" s="162"/>
      <c r="B38" s="162"/>
      <c r="C38" s="162"/>
      <c r="D38" s="162"/>
      <c r="E38" s="162"/>
      <c r="F38" s="162"/>
      <c r="G38" s="162"/>
      <c r="H38" s="16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2.75">
      <c r="A39" s="162"/>
      <c r="B39" s="162"/>
      <c r="C39" s="162"/>
      <c r="D39" s="162"/>
      <c r="E39" s="162"/>
      <c r="F39" s="162"/>
      <c r="G39" s="162"/>
      <c r="H39" s="16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2.75">
      <c r="A40" s="162"/>
      <c r="B40" s="162"/>
      <c r="C40" s="162"/>
      <c r="D40" s="162"/>
      <c r="E40" s="162"/>
      <c r="F40" s="162"/>
      <c r="G40" s="162"/>
      <c r="H40" s="16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2.75">
      <c r="A41" s="162"/>
      <c r="B41" s="162"/>
      <c r="C41" s="162"/>
      <c r="D41" s="162"/>
      <c r="E41" s="162"/>
      <c r="F41" s="162"/>
      <c r="G41" s="162"/>
      <c r="H41" s="16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2.75">
      <c r="A42" s="162"/>
      <c r="B42" s="162"/>
      <c r="C42" s="162"/>
      <c r="D42" s="162"/>
      <c r="E42" s="162"/>
      <c r="F42" s="162"/>
      <c r="G42" s="162"/>
      <c r="H42" s="16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2.75">
      <c r="A43" s="162"/>
      <c r="B43" s="162"/>
      <c r="C43" s="162"/>
      <c r="D43" s="162"/>
      <c r="E43" s="162"/>
      <c r="F43" s="162"/>
      <c r="G43" s="162"/>
      <c r="H43" s="16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2.75">
      <c r="A44" s="162"/>
      <c r="B44" s="162"/>
      <c r="C44" s="162"/>
      <c r="D44" s="162"/>
      <c r="E44" s="162"/>
      <c r="F44" s="162"/>
      <c r="G44" s="162"/>
      <c r="H44" s="16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2.75">
      <c r="A45" s="162"/>
      <c r="B45" s="162"/>
      <c r="C45" s="162"/>
      <c r="D45" s="162"/>
      <c r="E45" s="162"/>
      <c r="F45" s="162"/>
      <c r="G45" s="162"/>
      <c r="H45" s="16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2.75">
      <c r="A46" s="162"/>
      <c r="B46" s="162"/>
      <c r="C46" s="162"/>
      <c r="D46" s="162"/>
      <c r="E46" s="162"/>
      <c r="F46" s="162"/>
      <c r="G46" s="162"/>
      <c r="H46" s="16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2.75">
      <c r="A47" s="162"/>
      <c r="B47" s="162"/>
      <c r="C47" s="162"/>
      <c r="D47" s="162"/>
      <c r="E47" s="162"/>
      <c r="F47" s="162"/>
      <c r="G47" s="162"/>
      <c r="H47" s="16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2.75">
      <c r="A48" s="162"/>
      <c r="B48" s="162"/>
      <c r="C48" s="162"/>
      <c r="D48" s="162"/>
      <c r="E48" s="162"/>
      <c r="F48" s="162"/>
      <c r="G48" s="162"/>
      <c r="H48" s="16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2.75">
      <c r="A49" s="162"/>
      <c r="B49" s="162"/>
      <c r="C49" s="162"/>
      <c r="D49" s="162"/>
      <c r="E49" s="162"/>
      <c r="F49" s="162"/>
      <c r="G49" s="162"/>
      <c r="H49" s="16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2.75">
      <c r="A50" s="162"/>
      <c r="B50" s="162"/>
      <c r="C50" s="162"/>
      <c r="D50" s="162"/>
      <c r="E50" s="162"/>
      <c r="F50" s="162"/>
      <c r="G50" s="162"/>
      <c r="H50" s="16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2.75">
      <c r="A51" s="162"/>
      <c r="B51" s="162"/>
      <c r="C51" s="162"/>
      <c r="D51" s="162"/>
      <c r="E51" s="162"/>
      <c r="F51" s="162"/>
      <c r="G51" s="162"/>
      <c r="H51" s="16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2.75">
      <c r="A52" s="162"/>
      <c r="B52" s="162"/>
      <c r="C52" s="162"/>
      <c r="D52" s="162"/>
      <c r="E52" s="162"/>
      <c r="F52" s="162"/>
      <c r="G52" s="162"/>
      <c r="H52" s="16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2.75">
      <c r="A53" s="162"/>
      <c r="B53" s="162"/>
      <c r="C53" s="162"/>
      <c r="D53" s="162"/>
      <c r="E53" s="162"/>
      <c r="F53" s="162"/>
      <c r="G53" s="162"/>
      <c r="H53" s="16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2.75">
      <c r="A54" s="162"/>
      <c r="B54" s="162"/>
      <c r="C54" s="162"/>
      <c r="D54" s="162"/>
      <c r="E54" s="162"/>
      <c r="F54" s="162"/>
      <c r="G54" s="162"/>
      <c r="H54" s="16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2.75">
      <c r="A55" s="162"/>
      <c r="B55" s="162"/>
      <c r="C55" s="162"/>
      <c r="D55" s="162"/>
      <c r="E55" s="162"/>
      <c r="F55" s="162"/>
      <c r="G55" s="162"/>
      <c r="H55" s="16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2.75">
      <c r="A56" s="162"/>
      <c r="B56" s="162"/>
      <c r="C56" s="162"/>
      <c r="D56" s="162"/>
      <c r="E56" s="162"/>
      <c r="F56" s="162"/>
      <c r="G56" s="162"/>
      <c r="H56" s="16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2.75">
      <c r="A57" s="162"/>
      <c r="B57" s="162"/>
      <c r="C57" s="162"/>
      <c r="D57" s="162"/>
      <c r="E57" s="162"/>
      <c r="F57" s="162"/>
      <c r="G57" s="162"/>
      <c r="H57" s="16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2.75">
      <c r="A58" s="162"/>
      <c r="B58" s="162"/>
      <c r="C58" s="162"/>
      <c r="D58" s="162"/>
      <c r="E58" s="162"/>
      <c r="F58" s="162"/>
      <c r="G58" s="162"/>
      <c r="H58" s="16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2.75">
      <c r="A59" s="162"/>
      <c r="B59" s="162"/>
      <c r="C59" s="162"/>
      <c r="D59" s="162"/>
      <c r="E59" s="162"/>
      <c r="F59" s="162"/>
      <c r="G59" s="162"/>
      <c r="H59" s="16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2.75">
      <c r="A60" s="162"/>
      <c r="B60" s="162"/>
      <c r="C60" s="162"/>
      <c r="D60" s="162"/>
      <c r="E60" s="162"/>
      <c r="F60" s="162"/>
      <c r="G60" s="162"/>
      <c r="H60" s="16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2.75">
      <c r="A61" s="162"/>
      <c r="B61" s="162"/>
      <c r="C61" s="162"/>
      <c r="D61" s="162"/>
      <c r="E61" s="162"/>
      <c r="F61" s="162"/>
      <c r="G61" s="162"/>
      <c r="H61" s="16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2.75">
      <c r="A62" s="162"/>
      <c r="B62" s="162"/>
      <c r="C62" s="162"/>
      <c r="D62" s="162"/>
      <c r="E62" s="162"/>
      <c r="F62" s="162"/>
      <c r="G62" s="162"/>
      <c r="H62" s="16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2.75">
      <c r="A63" s="162"/>
      <c r="B63" s="162"/>
      <c r="C63" s="162"/>
      <c r="D63" s="162"/>
      <c r="E63" s="162"/>
      <c r="F63" s="162"/>
      <c r="G63" s="162"/>
      <c r="H63" s="16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2.75">
      <c r="A64" s="162"/>
      <c r="B64" s="162"/>
      <c r="C64" s="162"/>
      <c r="D64" s="162"/>
      <c r="E64" s="162"/>
      <c r="F64" s="162"/>
      <c r="G64" s="162"/>
      <c r="H64" s="16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2.75">
      <c r="A65" s="162"/>
      <c r="B65" s="162"/>
      <c r="C65" s="162"/>
      <c r="D65" s="162"/>
      <c r="E65" s="162"/>
      <c r="F65" s="162"/>
      <c r="G65" s="162"/>
      <c r="H65" s="16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2.75">
      <c r="A66" s="162"/>
      <c r="B66" s="162"/>
      <c r="C66" s="162"/>
      <c r="D66" s="162"/>
      <c r="E66" s="162"/>
      <c r="F66" s="162"/>
      <c r="G66" s="162"/>
      <c r="H66" s="16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12.75">
      <c r="A67" s="162"/>
      <c r="B67" s="162"/>
      <c r="C67" s="162"/>
      <c r="D67" s="162"/>
      <c r="E67" s="162"/>
      <c r="F67" s="162"/>
      <c r="G67" s="162"/>
      <c r="H67" s="16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2.75">
      <c r="A68" s="162"/>
      <c r="B68" s="162"/>
      <c r="C68" s="162"/>
      <c r="D68" s="162"/>
      <c r="E68" s="162"/>
      <c r="F68" s="162"/>
      <c r="G68" s="162"/>
      <c r="H68" s="16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2.75">
      <c r="A69" s="162"/>
      <c r="B69" s="162"/>
      <c r="C69" s="162"/>
      <c r="D69" s="162"/>
      <c r="E69" s="162"/>
      <c r="F69" s="162"/>
      <c r="G69" s="162"/>
      <c r="H69" s="16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2.75">
      <c r="A70" s="162"/>
      <c r="B70" s="162"/>
      <c r="C70" s="162"/>
      <c r="D70" s="162"/>
      <c r="E70" s="162"/>
      <c r="F70" s="162"/>
      <c r="G70" s="162"/>
      <c r="H70" s="16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2.75">
      <c r="A71" s="162"/>
      <c r="B71" s="162"/>
      <c r="C71" s="162"/>
      <c r="D71" s="162"/>
      <c r="E71" s="162"/>
      <c r="F71" s="162"/>
      <c r="G71" s="162"/>
      <c r="H71" s="16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2.75">
      <c r="A72" s="162"/>
      <c r="B72" s="162"/>
      <c r="C72" s="162"/>
      <c r="D72" s="162"/>
      <c r="E72" s="162"/>
      <c r="F72" s="162"/>
      <c r="G72" s="162"/>
      <c r="H72" s="16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2.75">
      <c r="A73" s="162"/>
      <c r="B73" s="162"/>
      <c r="C73" s="162"/>
      <c r="D73" s="162"/>
      <c r="E73" s="162"/>
      <c r="F73" s="162"/>
      <c r="G73" s="162"/>
      <c r="H73" s="16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2.75">
      <c r="A74" s="162"/>
      <c r="B74" s="162"/>
      <c r="C74" s="162"/>
      <c r="D74" s="162"/>
      <c r="E74" s="162"/>
      <c r="F74" s="162"/>
      <c r="G74" s="162"/>
      <c r="H74" s="16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2.75">
      <c r="A75" s="162"/>
      <c r="B75" s="162"/>
      <c r="C75" s="162"/>
      <c r="D75" s="162"/>
      <c r="E75" s="162"/>
      <c r="F75" s="162"/>
      <c r="G75" s="162"/>
      <c r="H75" s="16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2.75">
      <c r="A76" s="162"/>
      <c r="B76" s="162"/>
      <c r="C76" s="162"/>
      <c r="D76" s="162"/>
      <c r="E76" s="162"/>
      <c r="F76" s="162"/>
      <c r="G76" s="162"/>
      <c r="H76" s="16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2.75">
      <c r="A77" s="162"/>
      <c r="B77" s="162"/>
      <c r="C77" s="162"/>
      <c r="D77" s="162"/>
      <c r="E77" s="162"/>
      <c r="F77" s="162"/>
      <c r="G77" s="162"/>
      <c r="H77" s="16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2.75">
      <c r="A78" s="162"/>
      <c r="B78" s="162"/>
      <c r="C78" s="162"/>
      <c r="D78" s="162"/>
      <c r="E78" s="162"/>
      <c r="F78" s="162"/>
      <c r="G78" s="162"/>
      <c r="H78" s="16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2.75">
      <c r="A79" s="162"/>
      <c r="B79" s="162"/>
      <c r="C79" s="162"/>
      <c r="D79" s="162"/>
      <c r="E79" s="162"/>
      <c r="F79" s="162"/>
      <c r="G79" s="162"/>
      <c r="H79" s="16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2.75">
      <c r="A80" s="162"/>
      <c r="B80" s="162"/>
      <c r="C80" s="162"/>
      <c r="D80" s="162"/>
      <c r="E80" s="162"/>
      <c r="F80" s="162"/>
      <c r="G80" s="162"/>
      <c r="H80" s="16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2.75">
      <c r="A81" s="162"/>
      <c r="B81" s="162"/>
      <c r="C81" s="162"/>
      <c r="D81" s="162"/>
      <c r="E81" s="162"/>
      <c r="F81" s="162"/>
      <c r="G81" s="162"/>
      <c r="H81" s="16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2.75">
      <c r="A82" s="162"/>
      <c r="B82" s="162"/>
      <c r="C82" s="162"/>
      <c r="D82" s="162"/>
      <c r="E82" s="162"/>
      <c r="F82" s="162"/>
      <c r="G82" s="162"/>
      <c r="H82" s="16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2.75">
      <c r="A83" s="162"/>
      <c r="B83" s="162"/>
      <c r="C83" s="162"/>
      <c r="D83" s="162"/>
      <c r="E83" s="162"/>
      <c r="F83" s="162"/>
      <c r="G83" s="162"/>
      <c r="H83" s="16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2.75">
      <c r="A84" s="162"/>
      <c r="B84" s="162"/>
      <c r="C84" s="162"/>
      <c r="D84" s="162"/>
      <c r="E84" s="162"/>
      <c r="F84" s="162"/>
      <c r="G84" s="162"/>
      <c r="H84" s="16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2.75">
      <c r="A85" s="162"/>
      <c r="B85" s="162"/>
      <c r="C85" s="162"/>
      <c r="D85" s="162"/>
      <c r="E85" s="162"/>
      <c r="F85" s="162"/>
      <c r="G85" s="162"/>
      <c r="H85" s="16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2.75">
      <c r="A86" s="162"/>
      <c r="B86" s="162"/>
      <c r="C86" s="162"/>
      <c r="D86" s="162"/>
      <c r="E86" s="162"/>
      <c r="F86" s="162"/>
      <c r="G86" s="162"/>
      <c r="H86" s="16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2.75">
      <c r="A87" s="162"/>
      <c r="B87" s="162"/>
      <c r="C87" s="162"/>
      <c r="D87" s="162"/>
      <c r="E87" s="162"/>
      <c r="F87" s="162"/>
      <c r="G87" s="162"/>
      <c r="H87" s="16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2.75">
      <c r="A88" s="162"/>
      <c r="B88" s="162"/>
      <c r="C88" s="162"/>
      <c r="D88" s="162"/>
      <c r="E88" s="162"/>
      <c r="F88" s="162"/>
      <c r="G88" s="162"/>
      <c r="H88" s="16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2.75">
      <c r="A89" s="162"/>
      <c r="B89" s="162"/>
      <c r="C89" s="162"/>
      <c r="D89" s="162"/>
      <c r="E89" s="162"/>
      <c r="F89" s="162"/>
      <c r="G89" s="162"/>
      <c r="H89" s="16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2.75">
      <c r="A90" s="162"/>
      <c r="B90" s="162"/>
      <c r="C90" s="162"/>
      <c r="D90" s="162"/>
      <c r="E90" s="162"/>
      <c r="F90" s="162"/>
      <c r="G90" s="162"/>
      <c r="H90" s="16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2.75">
      <c r="A91" s="162"/>
      <c r="B91" s="162"/>
      <c r="C91" s="162"/>
      <c r="D91" s="162"/>
      <c r="E91" s="162"/>
      <c r="F91" s="162"/>
      <c r="G91" s="162"/>
      <c r="H91" s="16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12.75">
      <c r="A92" s="162"/>
      <c r="B92" s="162"/>
      <c r="C92" s="162"/>
      <c r="D92" s="162"/>
      <c r="E92" s="162"/>
      <c r="F92" s="162"/>
      <c r="G92" s="162"/>
      <c r="H92" s="16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12.75">
      <c r="A93" s="162"/>
      <c r="B93" s="162"/>
      <c r="C93" s="162"/>
      <c r="D93" s="162"/>
      <c r="E93" s="162"/>
      <c r="F93" s="162"/>
      <c r="G93" s="162"/>
      <c r="H93" s="16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12.75">
      <c r="A94" s="162"/>
      <c r="B94" s="162"/>
      <c r="C94" s="162"/>
      <c r="D94" s="162"/>
      <c r="E94" s="162"/>
      <c r="F94" s="162"/>
      <c r="G94" s="162"/>
      <c r="H94" s="16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12.75">
      <c r="A95" s="162"/>
      <c r="B95" s="162"/>
      <c r="C95" s="162"/>
      <c r="D95" s="162"/>
      <c r="E95" s="162"/>
      <c r="F95" s="162"/>
      <c r="G95" s="162"/>
      <c r="H95" s="16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12.75">
      <c r="A96" s="162"/>
      <c r="B96" s="162"/>
      <c r="C96" s="162"/>
      <c r="D96" s="162"/>
      <c r="E96" s="162"/>
      <c r="F96" s="162"/>
      <c r="G96" s="162"/>
      <c r="H96" s="16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2.75">
      <c r="A97" s="162"/>
      <c r="B97" s="162"/>
      <c r="C97" s="162"/>
      <c r="D97" s="162"/>
      <c r="E97" s="162"/>
      <c r="F97" s="162"/>
      <c r="G97" s="162"/>
      <c r="H97" s="16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2.75">
      <c r="A98" s="162"/>
      <c r="B98" s="162"/>
      <c r="C98" s="162"/>
      <c r="D98" s="162"/>
      <c r="E98" s="162"/>
      <c r="F98" s="162"/>
      <c r="G98" s="162"/>
      <c r="H98" s="16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2.75">
      <c r="A99" s="162"/>
      <c r="B99" s="162"/>
      <c r="C99" s="162"/>
      <c r="D99" s="162"/>
      <c r="E99" s="162"/>
      <c r="F99" s="162"/>
      <c r="G99" s="162"/>
      <c r="H99" s="16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2.75">
      <c r="A100" s="162"/>
      <c r="B100" s="162"/>
      <c r="C100" s="162"/>
      <c r="D100" s="162"/>
      <c r="E100" s="162"/>
      <c r="F100" s="162"/>
      <c r="G100" s="162"/>
      <c r="H100" s="16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2.75">
      <c r="A101" s="162"/>
      <c r="B101" s="162"/>
      <c r="C101" s="162"/>
      <c r="D101" s="162"/>
      <c r="E101" s="162"/>
      <c r="F101" s="162"/>
      <c r="G101" s="162"/>
      <c r="H101" s="16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2.75">
      <c r="A102" s="162"/>
      <c r="B102" s="162"/>
      <c r="C102" s="162"/>
      <c r="D102" s="162"/>
      <c r="E102" s="162"/>
      <c r="F102" s="162"/>
      <c r="G102" s="162"/>
      <c r="H102" s="16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2.75">
      <c r="A103" s="162"/>
      <c r="B103" s="162"/>
      <c r="C103" s="162"/>
      <c r="D103" s="162"/>
      <c r="E103" s="162"/>
      <c r="F103" s="162"/>
      <c r="G103" s="162"/>
      <c r="H103" s="16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2.75">
      <c r="A104" s="162"/>
      <c r="B104" s="162"/>
      <c r="C104" s="162"/>
      <c r="D104" s="162"/>
      <c r="E104" s="162"/>
      <c r="F104" s="162"/>
      <c r="G104" s="162"/>
      <c r="H104" s="16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ht="12.75">
      <c r="A105" s="162"/>
      <c r="B105" s="162"/>
      <c r="C105" s="162"/>
      <c r="D105" s="162"/>
      <c r="E105" s="162"/>
      <c r="F105" s="162"/>
      <c r="G105" s="162"/>
      <c r="H105" s="16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ht="12.75">
      <c r="A106" s="162"/>
      <c r="B106" s="162"/>
      <c r="C106" s="162"/>
      <c r="D106" s="162"/>
      <c r="E106" s="162"/>
      <c r="F106" s="162"/>
      <c r="G106" s="162"/>
      <c r="H106" s="16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ht="12.75">
      <c r="A107" s="162"/>
      <c r="B107" s="162"/>
      <c r="C107" s="162"/>
      <c r="D107" s="162"/>
      <c r="E107" s="162"/>
      <c r="F107" s="162"/>
      <c r="G107" s="162"/>
      <c r="H107" s="16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ht="12.75">
      <c r="A108" s="162"/>
      <c r="B108" s="162"/>
      <c r="C108" s="162"/>
      <c r="D108" s="162"/>
      <c r="E108" s="162"/>
      <c r="F108" s="162"/>
      <c r="G108" s="162"/>
      <c r="H108" s="16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ht="12.75">
      <c r="A109" s="162"/>
      <c r="B109" s="162"/>
      <c r="C109" s="162"/>
      <c r="D109" s="162"/>
      <c r="E109" s="162"/>
      <c r="F109" s="162"/>
      <c r="G109" s="162"/>
      <c r="H109" s="16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12.75">
      <c r="A110" s="162"/>
      <c r="B110" s="162"/>
      <c r="C110" s="162"/>
      <c r="D110" s="162"/>
      <c r="E110" s="162"/>
      <c r="F110" s="162"/>
      <c r="G110" s="162"/>
      <c r="H110" s="16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ht="12.75">
      <c r="A111" s="162"/>
      <c r="B111" s="162"/>
      <c r="C111" s="162"/>
      <c r="D111" s="162"/>
      <c r="E111" s="162"/>
      <c r="F111" s="162"/>
      <c r="G111" s="162"/>
      <c r="H111" s="16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ht="12.75">
      <c r="A112" s="162"/>
      <c r="B112" s="162"/>
      <c r="C112" s="162"/>
      <c r="D112" s="162"/>
      <c r="E112" s="162"/>
      <c r="F112" s="162"/>
      <c r="G112" s="162"/>
      <c r="H112" s="16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12.75">
      <c r="A113" s="162"/>
      <c r="B113" s="162"/>
      <c r="C113" s="162"/>
      <c r="D113" s="162"/>
      <c r="E113" s="162"/>
      <c r="F113" s="162"/>
      <c r="G113" s="162"/>
      <c r="H113" s="16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12.75">
      <c r="A114" s="162"/>
      <c r="B114" s="162"/>
      <c r="C114" s="162"/>
      <c r="D114" s="162"/>
      <c r="E114" s="162"/>
      <c r="F114" s="162"/>
      <c r="G114" s="162"/>
      <c r="H114" s="16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12.75">
      <c r="A115" s="162"/>
      <c r="B115" s="162"/>
      <c r="C115" s="162"/>
      <c r="D115" s="162"/>
      <c r="E115" s="162"/>
      <c r="F115" s="162"/>
      <c r="G115" s="162"/>
      <c r="H115" s="16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ht="12.75">
      <c r="A116" s="162"/>
      <c r="B116" s="162"/>
      <c r="C116" s="162"/>
      <c r="D116" s="162"/>
      <c r="E116" s="162"/>
      <c r="F116" s="162"/>
      <c r="G116" s="162"/>
      <c r="H116" s="16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ht="12.75">
      <c r="A117" s="162"/>
      <c r="B117" s="162"/>
      <c r="C117" s="162"/>
      <c r="D117" s="162"/>
      <c r="E117" s="162"/>
      <c r="F117" s="162"/>
      <c r="G117" s="162"/>
      <c r="H117" s="16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ht="12.75">
      <c r="A118" s="162"/>
      <c r="B118" s="162"/>
      <c r="C118" s="162"/>
      <c r="D118" s="162"/>
      <c r="E118" s="162"/>
      <c r="F118" s="162"/>
      <c r="G118" s="162"/>
      <c r="H118" s="16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ht="12.75">
      <c r="A119" s="162"/>
      <c r="B119" s="162"/>
      <c r="C119" s="162"/>
      <c r="D119" s="162"/>
      <c r="E119" s="162"/>
      <c r="F119" s="162"/>
      <c r="G119" s="162"/>
      <c r="H119" s="16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12.75">
      <c r="A120" s="162"/>
      <c r="B120" s="162"/>
      <c r="C120" s="162"/>
      <c r="D120" s="162"/>
      <c r="E120" s="162"/>
      <c r="F120" s="162"/>
      <c r="G120" s="162"/>
      <c r="H120" s="16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12.75">
      <c r="A121" s="162"/>
      <c r="B121" s="162"/>
      <c r="C121" s="162"/>
      <c r="D121" s="162"/>
      <c r="E121" s="162"/>
      <c r="F121" s="162"/>
      <c r="G121" s="162"/>
      <c r="H121" s="16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ht="12.75">
      <c r="A122" s="162"/>
      <c r="B122" s="162"/>
      <c r="C122" s="162"/>
      <c r="D122" s="162"/>
      <c r="E122" s="162"/>
      <c r="F122" s="162"/>
      <c r="G122" s="162"/>
      <c r="H122" s="16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ht="12.75">
      <c r="A123" s="162"/>
      <c r="B123" s="162"/>
      <c r="C123" s="162"/>
      <c r="D123" s="162"/>
      <c r="E123" s="162"/>
      <c r="F123" s="162"/>
      <c r="G123" s="162"/>
      <c r="H123" s="16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ht="12.75">
      <c r="A124" s="162"/>
      <c r="B124" s="162"/>
      <c r="C124" s="162"/>
      <c r="D124" s="162"/>
      <c r="E124" s="162"/>
      <c r="F124" s="162"/>
      <c r="G124" s="162"/>
      <c r="H124" s="16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ht="12.75">
      <c r="A125" s="162"/>
      <c r="B125" s="162"/>
      <c r="C125" s="162"/>
      <c r="D125" s="162"/>
      <c r="E125" s="162"/>
      <c r="F125" s="162"/>
      <c r="G125" s="162"/>
      <c r="H125" s="16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12.75">
      <c r="A126" s="162"/>
      <c r="B126" s="162"/>
      <c r="C126" s="162"/>
      <c r="D126" s="162"/>
      <c r="E126" s="162"/>
      <c r="F126" s="162"/>
      <c r="G126" s="162"/>
      <c r="H126" s="16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ht="12.75">
      <c r="A127" s="162"/>
      <c r="B127" s="162"/>
      <c r="C127" s="162"/>
      <c r="D127" s="162"/>
      <c r="E127" s="162"/>
      <c r="F127" s="162"/>
      <c r="G127" s="162"/>
      <c r="H127" s="16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ht="12.75">
      <c r="A128" s="162"/>
      <c r="B128" s="162"/>
      <c r="C128" s="162"/>
      <c r="D128" s="162"/>
      <c r="E128" s="162"/>
      <c r="F128" s="162"/>
      <c r="G128" s="162"/>
      <c r="H128" s="16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ht="12.75">
      <c r="A129" s="162"/>
      <c r="B129" s="162"/>
      <c r="C129" s="162"/>
      <c r="D129" s="162"/>
      <c r="E129" s="162"/>
      <c r="F129" s="162"/>
      <c r="G129" s="162"/>
      <c r="H129" s="16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ht="12.75">
      <c r="A130" s="162"/>
      <c r="B130" s="162"/>
      <c r="C130" s="162"/>
      <c r="D130" s="162"/>
      <c r="E130" s="162"/>
      <c r="F130" s="162"/>
      <c r="G130" s="162"/>
      <c r="H130" s="16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11" ht="12.75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</row>
    <row r="132" spans="1:11" ht="12.75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</row>
    <row r="133" spans="1:11" ht="12.75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</row>
    <row r="134" spans="1:11" ht="12.75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</row>
    <row r="135" spans="1:11" ht="12.75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</row>
    <row r="136" spans="1:11" ht="12.75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</row>
    <row r="137" spans="1:11" ht="12.75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</row>
    <row r="138" spans="1:11" ht="12.75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</row>
    <row r="139" spans="1:11" ht="12.75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</row>
    <row r="140" spans="1:11" ht="12.75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</row>
    <row r="141" spans="1:11" ht="12.75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</row>
    <row r="142" spans="1:11" ht="12.75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</row>
    <row r="143" spans="1:11" ht="12.75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</row>
    <row r="144" spans="1:11" ht="12.75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</row>
    <row r="145" spans="1:11" ht="12.7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</row>
    <row r="146" spans="1:11" ht="12.75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</row>
    <row r="147" spans="1:11" ht="12.75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</row>
    <row r="148" spans="1:11" ht="12.75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</row>
    <row r="149" spans="1:11" ht="12.75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</row>
    <row r="150" spans="1:11" ht="12.75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</row>
    <row r="151" spans="1:11" ht="12.75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</row>
    <row r="152" spans="1:11" ht="12.75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</row>
    <row r="153" spans="1:11" ht="12.75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</row>
    <row r="154" spans="1:11" ht="12.75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</row>
    <row r="155" spans="1:11" ht="12.75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</row>
    <row r="156" spans="1:11" ht="12.75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</row>
    <row r="157" spans="1:11" ht="12.75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</row>
    <row r="158" spans="1:11" ht="12.75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</row>
    <row r="159" spans="1:11" ht="12.75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</row>
    <row r="160" spans="1:11" ht="12.75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</row>
    <row r="161" spans="1:11" ht="12.75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</row>
    <row r="162" spans="1:11" ht="12.75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</row>
    <row r="163" spans="1:11" ht="12.75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</row>
    <row r="164" spans="1:11" ht="12.75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</row>
    <row r="165" spans="1:11" ht="12.75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</row>
    <row r="166" spans="1:11" ht="12.75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</row>
    <row r="167" spans="1:11" ht="12.75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</row>
    <row r="168" spans="1:11" ht="12.75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</row>
    <row r="169" spans="1:11" ht="12.75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</row>
    <row r="170" spans="1:11" ht="12.75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</row>
    <row r="171" spans="1:11" ht="12.75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</row>
    <row r="172" spans="1:11" ht="12.75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</row>
    <row r="173" spans="1:11" ht="12.75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</row>
    <row r="174" spans="1:11" ht="12.75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</row>
    <row r="175" spans="1:11" ht="12.75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</row>
    <row r="176" spans="1:11" ht="12.75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</row>
    <row r="177" spans="1:11" ht="12.75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</row>
    <row r="178" spans="1:11" ht="12.75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</row>
    <row r="179" spans="1:11" ht="12.75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</row>
    <row r="180" spans="1:11" ht="12.75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</row>
    <row r="181" spans="1:11" ht="12.75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</row>
    <row r="182" spans="1:11" ht="12.75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</row>
    <row r="183" spans="1:11" ht="12.75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</row>
    <row r="184" spans="1:11" ht="12.75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</row>
    <row r="185" spans="1:11" ht="12.75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</row>
    <row r="186" spans="1:11" ht="12.75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</row>
    <row r="187" spans="1:11" ht="12.75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</row>
    <row r="188" spans="1:11" ht="12.75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</row>
    <row r="189" spans="1:11" ht="12.75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</row>
    <row r="190" spans="1:11" ht="12.75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</row>
    <row r="191" spans="1:11" ht="12.75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</row>
    <row r="192" spans="1:11" ht="12.75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</row>
    <row r="193" spans="1:11" ht="12.75">
      <c r="A193" s="162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</row>
    <row r="194" spans="1:11" ht="12.75">
      <c r="A194" s="162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</row>
    <row r="195" spans="1:11" ht="12.75">
      <c r="A195" s="162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</row>
    <row r="196" spans="1:11" ht="12.75">
      <c r="A196" s="162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</row>
    <row r="197" spans="1:11" ht="12.75">
      <c r="A197" s="162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</row>
    <row r="198" spans="1:11" ht="12.75">
      <c r="A198" s="162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</row>
    <row r="199" spans="1:11" ht="12.75">
      <c r="A199" s="162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</row>
    <row r="200" spans="1:11" ht="12.75">
      <c r="A200" s="162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</row>
    <row r="201" spans="1:11" ht="12.75">
      <c r="A201" s="162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</row>
    <row r="202" spans="1:11" ht="12.75">
      <c r="A202" s="162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</row>
    <row r="203" spans="1:11" ht="12.75">
      <c r="A203" s="162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</row>
    <row r="204" spans="1:11" ht="12.75">
      <c r="A204" s="162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</row>
    <row r="205" spans="1:11" ht="12.75">
      <c r="A205" s="162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</row>
    <row r="206" spans="1:11" ht="12.75">
      <c r="A206" s="162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</row>
    <row r="207" spans="1:11" ht="12.75">
      <c r="A207" s="162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</row>
    <row r="208" spans="1:11" ht="12.75">
      <c r="A208" s="162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</row>
    <row r="209" spans="1:11" ht="12.75">
      <c r="A209" s="162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</row>
    <row r="210" spans="1:11" ht="12.75">
      <c r="A210" s="162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</row>
    <row r="211" spans="1:11" ht="12.75">
      <c r="A211" s="162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</row>
    <row r="212" spans="1:11" ht="12.75">
      <c r="A212" s="162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</row>
    <row r="213" spans="1:11" ht="12.75">
      <c r="A213" s="162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</row>
    <row r="214" spans="1:11" ht="12.75">
      <c r="A214" s="162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</row>
    <row r="215" spans="1:11" ht="12.75">
      <c r="A215" s="162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</row>
    <row r="216" spans="1:11" ht="12.75">
      <c r="A216" s="162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</row>
    <row r="217" spans="1:11" ht="12.75">
      <c r="A217" s="162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</row>
    <row r="218" spans="1:11" ht="12.75">
      <c r="A218" s="162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</row>
    <row r="219" spans="1:11" ht="12.75">
      <c r="A219" s="16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</row>
    <row r="220" spans="1:11" ht="12.75">
      <c r="A220" s="162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</row>
    <row r="221" spans="1:11" ht="12.75">
      <c r="A221" s="162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</row>
    <row r="222" spans="1:11" ht="12.75">
      <c r="A222" s="162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</row>
    <row r="223" spans="1:11" ht="12.75">
      <c r="A223" s="162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</row>
    <row r="224" spans="1:11" ht="12.75">
      <c r="A224" s="162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</row>
    <row r="225" spans="1:11" ht="12.75">
      <c r="A225" s="162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</row>
    <row r="226" spans="1:11" ht="12.75">
      <c r="A226" s="162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</row>
    <row r="227" spans="1:11" ht="12.75">
      <c r="A227" s="162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</row>
    <row r="228" spans="1:11" ht="12.75">
      <c r="A228" s="162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</row>
    <row r="229" spans="1:11" ht="12.75">
      <c r="A229" s="162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</row>
    <row r="230" spans="1:11" ht="12.75">
      <c r="A230" s="162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</row>
    <row r="231" spans="1:11" ht="12.75">
      <c r="A231" s="162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</row>
    <row r="232" spans="1:11" ht="12.75">
      <c r="A232" s="162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</row>
    <row r="233" spans="1:11" ht="12.75">
      <c r="A233" s="162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</row>
    <row r="234" spans="1:11" ht="12.75">
      <c r="A234" s="162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</row>
    <row r="235" spans="1:11" ht="12.75">
      <c r="A235" s="162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</row>
    <row r="236" spans="1:11" ht="12.75">
      <c r="A236" s="162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</row>
    <row r="237" spans="1:11" ht="12.75">
      <c r="A237" s="162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</row>
    <row r="238" spans="1:11" ht="12.75">
      <c r="A238" s="162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</row>
    <row r="239" spans="1:11" ht="12.75">
      <c r="A239" s="162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</row>
    <row r="240" spans="1:11" ht="12.75">
      <c r="A240" s="162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</row>
    <row r="241" spans="1:11" ht="12.75">
      <c r="A241" s="162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</row>
    <row r="242" spans="1:11" ht="12.75">
      <c r="A242" s="162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</row>
    <row r="243" spans="1:11" ht="12.75">
      <c r="A243" s="162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</row>
    <row r="244" spans="1:11" ht="12.75">
      <c r="A244" s="162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</row>
    <row r="245" spans="1:11" ht="12.75">
      <c r="A245" s="16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</row>
    <row r="246" spans="1:11" ht="12.75">
      <c r="A246" s="16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</row>
    <row r="247" spans="1:11" ht="12.75">
      <c r="A247" s="162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</row>
    <row r="248" spans="1:11" ht="12.75">
      <c r="A248" s="162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</row>
    <row r="249" spans="1:11" ht="12.75">
      <c r="A249" s="162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</row>
    <row r="250" spans="1:11" ht="12.75">
      <c r="A250" s="162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</row>
    <row r="251" spans="1:11" ht="12.75">
      <c r="A251" s="162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</row>
    <row r="252" spans="1:11" ht="12.75">
      <c r="A252" s="162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</row>
    <row r="253" spans="1:11" ht="12.75">
      <c r="A253" s="162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</row>
    <row r="254" spans="1:11" ht="12.75">
      <c r="A254" s="162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</row>
    <row r="255" spans="1:11" ht="12.75">
      <c r="A255" s="162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</row>
    <row r="256" spans="1:11" ht="12.75">
      <c r="A256" s="162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</row>
    <row r="257" spans="1:11" ht="12.75">
      <c r="A257" s="162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</row>
    <row r="258" spans="1:11" ht="12.75">
      <c r="A258" s="162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</row>
    <row r="259" spans="1:11" ht="12.75">
      <c r="A259" s="162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</row>
    <row r="260" spans="1:11" ht="12.75">
      <c r="A260" s="162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</row>
    <row r="261" spans="1:11" ht="12.75">
      <c r="A261" s="162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</row>
    <row r="262" spans="1:11" ht="12.75">
      <c r="A262" s="162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</row>
    <row r="263" spans="1:11" ht="12.75">
      <c r="A263" s="162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</row>
    <row r="264" spans="1:11" ht="12.75">
      <c r="A264" s="162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</row>
    <row r="265" spans="1:11" ht="12.75">
      <c r="A265" s="162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</row>
    <row r="266" spans="1:11" ht="12.75">
      <c r="A266" s="162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</row>
    <row r="267" spans="1:11" ht="12.75">
      <c r="A267" s="162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</row>
    <row r="268" spans="1:11" ht="12.75">
      <c r="A268" s="162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</row>
    <row r="269" spans="1:11" ht="12.75">
      <c r="A269" s="162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</row>
    <row r="270" spans="1:11" ht="12.75">
      <c r="A270" s="162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</row>
    <row r="271" spans="1:11" ht="12.75">
      <c r="A271" s="162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</row>
    <row r="272" spans="1:11" ht="12.75">
      <c r="A272" s="16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</row>
    <row r="273" spans="1:11" ht="12.75">
      <c r="A273" s="16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</row>
    <row r="274" spans="1:11" ht="12.75">
      <c r="A274" s="162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</row>
    <row r="275" spans="1:11" ht="12.75">
      <c r="A275" s="162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</row>
    <row r="276" spans="1:11" ht="12.75">
      <c r="A276" s="162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</row>
    <row r="277" spans="1:11" ht="12.75">
      <c r="A277" s="162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</row>
    <row r="278" spans="1:11" ht="12.75">
      <c r="A278" s="162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</row>
    <row r="279" spans="1:11" ht="12.75">
      <c r="A279" s="162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</row>
    <row r="280" spans="1:11" ht="12.75">
      <c r="A280" s="162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</row>
    <row r="281" spans="1:11" ht="12.75">
      <c r="A281" s="162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</row>
    <row r="282" spans="1:11" ht="12.75">
      <c r="A282" s="162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</row>
    <row r="283" spans="1:11" ht="12.75">
      <c r="A283" s="162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</row>
    <row r="284" spans="1:11" ht="12.75">
      <c r="A284" s="162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</row>
    <row r="285" spans="1:11" ht="12.75">
      <c r="A285" s="162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</row>
    <row r="286" spans="1:11" ht="12.75">
      <c r="A286" s="162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</row>
    <row r="287" spans="1:11" ht="12.75">
      <c r="A287" s="162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</row>
    <row r="288" spans="1:11" ht="12.75">
      <c r="A288" s="162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</row>
    <row r="289" spans="1:11" ht="12.75">
      <c r="A289" s="162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</row>
    <row r="290" spans="1:11" ht="12.75">
      <c r="A290" s="162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</row>
    <row r="291" spans="1:11" ht="12.75">
      <c r="A291" s="162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</row>
    <row r="292" spans="1:11" ht="12.75">
      <c r="A292" s="162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</row>
    <row r="293" spans="1:11" ht="12.75">
      <c r="A293" s="162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</row>
    <row r="294" spans="1:11" ht="12.75">
      <c r="A294" s="162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</row>
    <row r="295" spans="1:11" ht="12.75">
      <c r="A295" s="162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</row>
    <row r="296" spans="1:11" ht="12.75">
      <c r="A296" s="162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</row>
    <row r="297" spans="1:11" ht="12.75">
      <c r="A297" s="162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</row>
    <row r="298" spans="1:11" ht="12.75">
      <c r="A298" s="162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</row>
    <row r="299" spans="1:11" ht="12.75">
      <c r="A299" s="16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</row>
    <row r="300" spans="1:11" ht="12.75">
      <c r="A300" s="16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</row>
  </sheetData>
  <mergeCells count="18">
    <mergeCell ref="B9:C9"/>
    <mergeCell ref="C14:D14"/>
    <mergeCell ref="G6:G7"/>
    <mergeCell ref="F6:F7"/>
    <mergeCell ref="B6:B7"/>
    <mergeCell ref="C6:C7"/>
    <mergeCell ref="D6:D7"/>
    <mergeCell ref="E6:E7"/>
    <mergeCell ref="A17:B17"/>
    <mergeCell ref="C17:E17"/>
    <mergeCell ref="F17:H17"/>
    <mergeCell ref="C1:E1"/>
    <mergeCell ref="C2:E2"/>
    <mergeCell ref="C3:E3"/>
    <mergeCell ref="B1:B2"/>
    <mergeCell ref="A5:H5"/>
    <mergeCell ref="H6:H7"/>
    <mergeCell ref="A6:A7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AE41"/>
  <sheetViews>
    <sheetView rightToLeft="1" zoomScale="70" zoomScaleNormal="70" workbookViewId="0" topLeftCell="A1">
      <selection activeCell="A17" sqref="A17"/>
    </sheetView>
  </sheetViews>
  <sheetFormatPr defaultColWidth="9.140625" defaultRowHeight="12.75"/>
  <cols>
    <col min="1" max="1" width="4.57421875" style="0" customWidth="1"/>
    <col min="2" max="2" width="47.7109375" style="0" customWidth="1"/>
    <col min="3" max="3" width="12.7109375" style="0" customWidth="1"/>
    <col min="4" max="4" width="7.7109375" style="0" customWidth="1"/>
    <col min="5" max="5" width="12.7109375" style="0" customWidth="1"/>
    <col min="6" max="6" width="10.7109375" style="0" customWidth="1"/>
    <col min="7" max="7" width="15.7109375" style="0" customWidth="1"/>
    <col min="8" max="8" width="17.28125" style="0" customWidth="1"/>
  </cols>
  <sheetData>
    <row r="1" spans="1:31" ht="18" customHeight="1">
      <c r="A1" s="13"/>
      <c r="B1" s="312" t="s">
        <v>194</v>
      </c>
      <c r="C1" s="319" t="s">
        <v>188</v>
      </c>
      <c r="D1" s="319"/>
      <c r="E1" s="319"/>
      <c r="F1" s="18"/>
      <c r="G1" s="18" t="s">
        <v>190</v>
      </c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8" customHeight="1">
      <c r="A2" s="15"/>
      <c r="B2" s="313"/>
      <c r="C2" s="320" t="s">
        <v>193</v>
      </c>
      <c r="D2" s="320"/>
      <c r="E2" s="320"/>
      <c r="F2" s="20"/>
      <c r="G2" s="20" t="s">
        <v>191</v>
      </c>
      <c r="H2" s="259" t="s">
        <v>67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" customHeight="1" thickBot="1">
      <c r="A3" s="16"/>
      <c r="B3" s="33" t="s">
        <v>195</v>
      </c>
      <c r="C3" s="318" t="s">
        <v>189</v>
      </c>
      <c r="D3" s="318"/>
      <c r="E3" s="318"/>
      <c r="F3" s="23"/>
      <c r="G3" s="23" t="s">
        <v>192</v>
      </c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9:31" ht="7.5" customHeight="1" thickBot="1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31.5" customHeight="1" thickBot="1">
      <c r="A5" s="416" t="s">
        <v>163</v>
      </c>
      <c r="B5" s="417"/>
      <c r="C5" s="417"/>
      <c r="D5" s="417"/>
      <c r="E5" s="417"/>
      <c r="F5" s="417"/>
      <c r="G5" s="417"/>
      <c r="H5" s="4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8.75" customHeight="1">
      <c r="A6" s="422" t="s">
        <v>184</v>
      </c>
      <c r="B6" s="413" t="s">
        <v>183</v>
      </c>
      <c r="C6" s="419" t="s">
        <v>237</v>
      </c>
      <c r="D6" s="414" t="s">
        <v>238</v>
      </c>
      <c r="E6" s="414" t="s">
        <v>166</v>
      </c>
      <c r="F6" s="414" t="s">
        <v>239</v>
      </c>
      <c r="G6" s="412" t="s">
        <v>167</v>
      </c>
      <c r="H6" s="420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8.75" customHeight="1" thickBot="1">
      <c r="A7" s="423"/>
      <c r="B7" s="413"/>
      <c r="C7" s="419"/>
      <c r="D7" s="415"/>
      <c r="E7" s="415"/>
      <c r="F7" s="415"/>
      <c r="G7" s="413"/>
      <c r="H7" s="4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 thickBot="1">
      <c r="A8" s="45"/>
      <c r="B8" s="58"/>
      <c r="C8" s="59"/>
      <c r="D8" s="60"/>
      <c r="E8" s="61"/>
      <c r="F8" s="62"/>
      <c r="G8" s="63"/>
      <c r="H8" s="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4.5" customHeight="1" thickBot="1">
      <c r="A9" s="142"/>
      <c r="B9" s="410" t="s">
        <v>152</v>
      </c>
      <c r="C9" s="411"/>
      <c r="D9" s="21"/>
      <c r="E9" s="26"/>
      <c r="F9" s="24"/>
      <c r="G9" s="25"/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36" customHeight="1">
      <c r="A10" s="57">
        <v>1</v>
      </c>
      <c r="B10" s="108" t="s">
        <v>154</v>
      </c>
      <c r="C10" s="80" t="s">
        <v>251</v>
      </c>
      <c r="D10" s="87" t="s">
        <v>153</v>
      </c>
      <c r="E10" s="49">
        <v>7140</v>
      </c>
      <c r="F10" s="50">
        <f>'[2]متره ص(30)'!$K$20</f>
        <v>1365</v>
      </c>
      <c r="G10" s="51">
        <f>ROUND(E10*F10,0)</f>
        <v>9746100</v>
      </c>
      <c r="H10" s="2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6" customHeight="1">
      <c r="A11" s="57">
        <v>2</v>
      </c>
      <c r="B11" s="114" t="s">
        <v>155</v>
      </c>
      <c r="C11" s="80" t="s">
        <v>252</v>
      </c>
      <c r="D11" s="87" t="s">
        <v>153</v>
      </c>
      <c r="E11" s="49">
        <v>6050</v>
      </c>
      <c r="F11" s="50">
        <f>'[2]متره ص(30)'!$K$23</f>
        <v>504</v>
      </c>
      <c r="G11" s="51">
        <f>ROUND(E11*F11,0)</f>
        <v>3049200</v>
      </c>
      <c r="H11" s="2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6" customHeight="1">
      <c r="A12" s="57">
        <v>3</v>
      </c>
      <c r="B12" s="104" t="s">
        <v>157</v>
      </c>
      <c r="C12" s="80" t="s">
        <v>253</v>
      </c>
      <c r="D12" s="87" t="s">
        <v>153</v>
      </c>
      <c r="E12" s="49">
        <v>12600</v>
      </c>
      <c r="F12" s="50">
        <f>'[2]متره ص(31)'!$K$13</f>
        <v>70</v>
      </c>
      <c r="G12" s="51">
        <f>ROUND(E12*F12,0)</f>
        <v>882000</v>
      </c>
      <c r="H12" s="2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36" customHeight="1" thickBot="1">
      <c r="A13" s="57">
        <v>4</v>
      </c>
      <c r="B13" s="111" t="s">
        <v>156</v>
      </c>
      <c r="C13" s="155" t="s">
        <v>209</v>
      </c>
      <c r="D13" s="86" t="s">
        <v>153</v>
      </c>
      <c r="E13" s="69">
        <v>6760</v>
      </c>
      <c r="F13" s="123">
        <f>'[2]متره ص(31)'!$K$16</f>
        <v>252</v>
      </c>
      <c r="G13" s="68">
        <f>ROUND(E13*F13,0)</f>
        <v>1703520</v>
      </c>
      <c r="H13" s="2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6" customHeight="1" thickBot="1">
      <c r="A14" s="57"/>
      <c r="B14" s="201"/>
      <c r="C14" s="408" t="s">
        <v>180</v>
      </c>
      <c r="D14" s="409"/>
      <c r="E14" s="188"/>
      <c r="F14" s="188"/>
      <c r="G14" s="189">
        <f>SUM(G10:G13)</f>
        <v>15380820</v>
      </c>
      <c r="H14" s="2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36" customHeight="1">
      <c r="A15" s="142"/>
      <c r="B15" s="115" t="s">
        <v>196</v>
      </c>
      <c r="C15" s="199"/>
      <c r="D15" s="34"/>
      <c r="E15" s="42"/>
      <c r="F15" s="42"/>
      <c r="G15" s="195"/>
      <c r="H15" s="2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36" customHeight="1" thickBot="1">
      <c r="A16" s="57">
        <v>1</v>
      </c>
      <c r="B16" s="111" t="s">
        <v>197</v>
      </c>
      <c r="C16" s="80" t="s">
        <v>44</v>
      </c>
      <c r="D16" s="87" t="s">
        <v>153</v>
      </c>
      <c r="E16" s="49">
        <v>25900</v>
      </c>
      <c r="F16" s="50">
        <f>'[2]متره ص(31)'!$K$21</f>
        <v>457.2</v>
      </c>
      <c r="G16" s="51">
        <f>ROUND(E16*F16,0)</f>
        <v>11841480</v>
      </c>
      <c r="H16" s="2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36" customHeight="1" thickBot="1">
      <c r="A17" s="57"/>
      <c r="B17" s="114"/>
      <c r="C17" s="438" t="s">
        <v>204</v>
      </c>
      <c r="D17" s="439"/>
      <c r="E17" s="112"/>
      <c r="F17" s="112"/>
      <c r="G17" s="113">
        <f>SUM(G16)</f>
        <v>11841480</v>
      </c>
      <c r="H17" s="2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39" customHeight="1" thickBot="1">
      <c r="A18" s="424" t="s">
        <v>185</v>
      </c>
      <c r="B18" s="425"/>
      <c r="C18" s="427" t="s">
        <v>186</v>
      </c>
      <c r="D18" s="427"/>
      <c r="E18" s="427"/>
      <c r="F18" s="426" t="s">
        <v>187</v>
      </c>
      <c r="G18" s="427"/>
      <c r="H18" s="42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31.5" customHeight="1">
      <c r="A19" s="1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1.5" customHeight="1">
      <c r="A20" s="1"/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31.5" customHeight="1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31.5" customHeight="1">
      <c r="A22" s="1"/>
      <c r="B22" s="1"/>
      <c r="C22" s="1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31.5" customHeight="1">
      <c r="A23" s="1"/>
      <c r="B23" s="1"/>
      <c r="C23" s="1"/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31.5" customHeight="1">
      <c r="A24" s="1"/>
      <c r="B24" s="1"/>
      <c r="C24" s="1"/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31.5" customHeight="1">
      <c r="A25" s="1"/>
      <c r="B25" s="1"/>
      <c r="C25" s="1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31.5" customHeight="1">
      <c r="A26" s="1"/>
      <c r="B26" s="1"/>
      <c r="C26" s="1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31.5" customHeight="1">
      <c r="A27" s="1"/>
      <c r="B27" s="1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31.5" customHeight="1">
      <c r="A28" s="1"/>
      <c r="B28" s="1"/>
      <c r="C28" s="1"/>
      <c r="D28" s="1"/>
      <c r="E28" s="1"/>
      <c r="F28" s="1"/>
      <c r="G28" s="1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31.5" customHeight="1">
      <c r="A29" s="1"/>
      <c r="B29" s="1"/>
      <c r="C29" s="1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31.5" customHeight="1">
      <c r="A30" s="1"/>
      <c r="B30" s="1"/>
      <c r="C30" s="1"/>
      <c r="D30" s="1"/>
      <c r="E30" s="1"/>
      <c r="F30" s="1"/>
      <c r="G30" s="1"/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31.5" customHeight="1">
      <c r="A31" s="1"/>
      <c r="B31" s="1"/>
      <c r="C31" s="1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31.5" customHeight="1">
      <c r="A32" s="1"/>
      <c r="B32" s="1"/>
      <c r="C32" s="1"/>
      <c r="D32" s="1"/>
      <c r="E32" s="1"/>
      <c r="F32" s="1"/>
      <c r="G32" s="1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31.5" customHeight="1">
      <c r="A33" s="1"/>
      <c r="B33" s="1"/>
      <c r="C33" s="1"/>
      <c r="D33" s="1"/>
      <c r="E33" s="1"/>
      <c r="F33" s="1"/>
      <c r="G33" s="1"/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31.5" customHeight="1">
      <c r="A34" s="1"/>
      <c r="B34" s="1"/>
      <c r="C34" s="1"/>
      <c r="D34" s="1"/>
      <c r="E34" s="1"/>
      <c r="F34" s="1"/>
      <c r="G34" s="1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31.5" customHeight="1">
      <c r="A35" s="1"/>
      <c r="B35" s="1"/>
      <c r="C35" s="1"/>
      <c r="D35" s="1"/>
      <c r="E35" s="1"/>
      <c r="F35" s="1"/>
      <c r="G35" s="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8" ht="31.5" customHeight="1">
      <c r="A36" s="1"/>
      <c r="B36" s="1"/>
      <c r="C36" s="1"/>
      <c r="D36" s="1"/>
      <c r="E36" s="1"/>
      <c r="F36" s="1"/>
      <c r="G36" s="1"/>
      <c r="H36" s="1"/>
    </row>
    <row r="37" spans="1:8" ht="31.5" customHeight="1">
      <c r="A37" s="1"/>
      <c r="B37" s="1"/>
      <c r="C37" s="1"/>
      <c r="D37" s="1"/>
      <c r="E37" s="1"/>
      <c r="F37" s="1"/>
      <c r="G37" s="1"/>
      <c r="H37" s="1"/>
    </row>
    <row r="38" spans="1:8" ht="31.5" customHeight="1">
      <c r="A38" s="1"/>
      <c r="B38" s="1"/>
      <c r="C38" s="1"/>
      <c r="D38" s="1"/>
      <c r="E38" s="1"/>
      <c r="F38" s="1"/>
      <c r="G38" s="1"/>
      <c r="H38" s="1"/>
    </row>
    <row r="39" spans="1:8" ht="31.5" customHeight="1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</sheetData>
  <mergeCells count="19">
    <mergeCell ref="C17:D17"/>
    <mergeCell ref="A18:B18"/>
    <mergeCell ref="C18:E18"/>
    <mergeCell ref="F18:H18"/>
    <mergeCell ref="C1:E1"/>
    <mergeCell ref="C2:E2"/>
    <mergeCell ref="C3:E3"/>
    <mergeCell ref="B1:B2"/>
    <mergeCell ref="A5:H5"/>
    <mergeCell ref="H6:H7"/>
    <mergeCell ref="A6:A7"/>
    <mergeCell ref="B9:C9"/>
    <mergeCell ref="C14:D14"/>
    <mergeCell ref="G6:G7"/>
    <mergeCell ref="F6:F7"/>
    <mergeCell ref="B6:B7"/>
    <mergeCell ref="C6:C7"/>
    <mergeCell ref="D6:D7"/>
    <mergeCell ref="E6:E7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AE41"/>
  <sheetViews>
    <sheetView rightToLeft="1" zoomScale="75" zoomScaleNormal="75" workbookViewId="0" topLeftCell="A10">
      <selection activeCell="A8" sqref="A8:IV8"/>
    </sheetView>
  </sheetViews>
  <sheetFormatPr defaultColWidth="9.140625" defaultRowHeight="12.75"/>
  <cols>
    <col min="1" max="1" width="4.57421875" style="0" customWidth="1"/>
    <col min="2" max="2" width="47.7109375" style="0" customWidth="1"/>
    <col min="3" max="3" width="12.7109375" style="0" customWidth="1"/>
    <col min="4" max="4" width="7.7109375" style="0" customWidth="1"/>
    <col min="5" max="5" width="12.7109375" style="0" customWidth="1"/>
    <col min="6" max="6" width="10.7109375" style="0" customWidth="1"/>
    <col min="7" max="7" width="15.7109375" style="0" customWidth="1"/>
    <col min="8" max="8" width="17.28125" style="0" customWidth="1"/>
  </cols>
  <sheetData>
    <row r="1" spans="1:31" ht="18" customHeight="1">
      <c r="A1" s="13"/>
      <c r="B1" s="312" t="s">
        <v>194</v>
      </c>
      <c r="C1" s="319" t="s">
        <v>188</v>
      </c>
      <c r="D1" s="319"/>
      <c r="E1" s="319"/>
      <c r="F1" s="18"/>
      <c r="G1" s="18" t="s">
        <v>190</v>
      </c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8" customHeight="1">
      <c r="A2" s="15"/>
      <c r="B2" s="313"/>
      <c r="C2" s="320" t="s">
        <v>193</v>
      </c>
      <c r="D2" s="320"/>
      <c r="E2" s="320"/>
      <c r="F2" s="20"/>
      <c r="G2" s="20" t="s">
        <v>191</v>
      </c>
      <c r="H2" s="259" t="s">
        <v>67</v>
      </c>
      <c r="I2" s="26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" customHeight="1" thickBot="1">
      <c r="A3" s="16"/>
      <c r="B3" s="33" t="s">
        <v>195</v>
      </c>
      <c r="C3" s="318" t="s">
        <v>189</v>
      </c>
      <c r="D3" s="318"/>
      <c r="E3" s="318"/>
      <c r="F3" s="23"/>
      <c r="G3" s="23" t="s">
        <v>192</v>
      </c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9:31" ht="7.5" customHeight="1" thickBot="1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31.5" customHeight="1" thickBot="1">
      <c r="A5" s="416" t="s">
        <v>163</v>
      </c>
      <c r="B5" s="417"/>
      <c r="C5" s="417"/>
      <c r="D5" s="417"/>
      <c r="E5" s="417"/>
      <c r="F5" s="417"/>
      <c r="G5" s="417"/>
      <c r="H5" s="4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8.75" customHeight="1">
      <c r="A6" s="422" t="s">
        <v>184</v>
      </c>
      <c r="B6" s="413" t="s">
        <v>183</v>
      </c>
      <c r="C6" s="419" t="s">
        <v>237</v>
      </c>
      <c r="D6" s="414" t="s">
        <v>238</v>
      </c>
      <c r="E6" s="414" t="s">
        <v>166</v>
      </c>
      <c r="F6" s="414" t="s">
        <v>239</v>
      </c>
      <c r="G6" s="412" t="s">
        <v>167</v>
      </c>
      <c r="H6" s="420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8.75" customHeight="1" thickBot="1">
      <c r="A7" s="423"/>
      <c r="B7" s="413"/>
      <c r="C7" s="419"/>
      <c r="D7" s="415"/>
      <c r="E7" s="415"/>
      <c r="F7" s="415"/>
      <c r="G7" s="413"/>
      <c r="H7" s="4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34.5" customHeight="1" thickBot="1">
      <c r="A8" s="142"/>
      <c r="B8" s="410" t="s">
        <v>198</v>
      </c>
      <c r="C8" s="411"/>
      <c r="D8" s="21"/>
      <c r="E8" s="26"/>
      <c r="F8" s="24"/>
      <c r="G8" s="25"/>
      <c r="H8" s="2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4.5" customHeight="1">
      <c r="A9" s="57">
        <v>1</v>
      </c>
      <c r="B9" s="116" t="s">
        <v>199</v>
      </c>
      <c r="C9" s="80" t="s">
        <v>255</v>
      </c>
      <c r="D9" s="87" t="s">
        <v>288</v>
      </c>
      <c r="E9" s="51">
        <v>21800</v>
      </c>
      <c r="F9" s="50">
        <f>'[2]متره ص(32)'!$K$14</f>
        <v>554.2</v>
      </c>
      <c r="G9" s="51">
        <f>ROUND(E9*F9,0)</f>
        <v>12081560</v>
      </c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34.5" customHeight="1">
      <c r="A10" s="57">
        <v>2</v>
      </c>
      <c r="B10" s="110" t="s">
        <v>214</v>
      </c>
      <c r="C10" s="80" t="s">
        <v>229</v>
      </c>
      <c r="D10" s="87" t="s">
        <v>288</v>
      </c>
      <c r="E10" s="51">
        <v>8700</v>
      </c>
      <c r="F10" s="50">
        <f>'[2]متره ص(34)'!$K$17</f>
        <v>251.22</v>
      </c>
      <c r="G10" s="51">
        <f aca="true" t="shared" si="0" ref="G10:G16">ROUND(E10*F10,0)</f>
        <v>2185614</v>
      </c>
      <c r="H10" s="2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4.5" customHeight="1">
      <c r="A11" s="57">
        <v>3</v>
      </c>
      <c r="B11" s="146" t="s">
        <v>7</v>
      </c>
      <c r="C11" s="80" t="s">
        <v>230</v>
      </c>
      <c r="D11" s="87" t="s">
        <v>288</v>
      </c>
      <c r="E11" s="51">
        <v>11100</v>
      </c>
      <c r="F11" s="50">
        <f>'[2]متره ص(35)'!$K$24</f>
        <v>302.98</v>
      </c>
      <c r="G11" s="51">
        <f t="shared" si="0"/>
        <v>3363078</v>
      </c>
      <c r="H11" s="2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3.75" customHeight="1">
      <c r="A12" s="57">
        <v>4</v>
      </c>
      <c r="B12" s="117" t="s">
        <v>200</v>
      </c>
      <c r="C12" s="80" t="s">
        <v>231</v>
      </c>
      <c r="D12" s="87" t="s">
        <v>288</v>
      </c>
      <c r="E12" s="51">
        <v>6580</v>
      </c>
      <c r="F12" s="50">
        <f>'[2]متره ص(36)'!$K$12</f>
        <v>251.22</v>
      </c>
      <c r="G12" s="51">
        <f t="shared" si="0"/>
        <v>1653028</v>
      </c>
      <c r="H12" s="2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34.5" customHeight="1">
      <c r="A13" s="57">
        <v>5</v>
      </c>
      <c r="B13" s="118" t="s">
        <v>201</v>
      </c>
      <c r="C13" s="80" t="s">
        <v>232</v>
      </c>
      <c r="D13" s="87" t="s">
        <v>288</v>
      </c>
      <c r="E13" s="49">
        <v>8590</v>
      </c>
      <c r="F13" s="50">
        <f>'[2]متره ص(36)'!$K$16</f>
        <v>302.98</v>
      </c>
      <c r="G13" s="51">
        <f t="shared" si="0"/>
        <v>2602598</v>
      </c>
      <c r="H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4.5" customHeight="1">
      <c r="A14" s="57">
        <v>6</v>
      </c>
      <c r="B14" s="119" t="s">
        <v>202</v>
      </c>
      <c r="C14" s="80" t="s">
        <v>4</v>
      </c>
      <c r="D14" s="87" t="s">
        <v>288</v>
      </c>
      <c r="E14" s="49">
        <v>15500</v>
      </c>
      <c r="F14" s="50">
        <f>'[2]متره ص(37)'!$K$11</f>
        <v>67.8</v>
      </c>
      <c r="G14" s="51">
        <f>ROUND(E14*F14,0)</f>
        <v>1050900</v>
      </c>
      <c r="H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34.5" customHeight="1">
      <c r="A15" s="57">
        <v>7</v>
      </c>
      <c r="B15" s="119" t="s">
        <v>213</v>
      </c>
      <c r="C15" s="80" t="s">
        <v>5</v>
      </c>
      <c r="D15" s="87" t="s">
        <v>288</v>
      </c>
      <c r="E15" s="49">
        <v>13300</v>
      </c>
      <c r="F15" s="50">
        <f>'[2]متره ص(37)'!$K$23</f>
        <v>260.06</v>
      </c>
      <c r="G15" s="51">
        <f t="shared" si="0"/>
        <v>3458798</v>
      </c>
      <c r="H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34.5" customHeight="1" thickBot="1">
      <c r="A16" s="57">
        <v>8</v>
      </c>
      <c r="B16" s="120" t="s">
        <v>203</v>
      </c>
      <c r="C16" s="155" t="s">
        <v>6</v>
      </c>
      <c r="D16" s="86" t="s">
        <v>288</v>
      </c>
      <c r="E16" s="69">
        <v>5240</v>
      </c>
      <c r="F16" s="123">
        <f>'[2]متره ص(44)'!$K$12</f>
        <v>155.69</v>
      </c>
      <c r="G16" s="68">
        <f t="shared" si="0"/>
        <v>815816</v>
      </c>
      <c r="H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34.5" customHeight="1" thickBot="1">
      <c r="A17" s="57"/>
      <c r="B17" s="201"/>
      <c r="C17" s="408" t="s">
        <v>205</v>
      </c>
      <c r="D17" s="409"/>
      <c r="E17" s="188"/>
      <c r="F17" s="188"/>
      <c r="G17" s="192">
        <f>SUM(G9:G16)</f>
        <v>27211392</v>
      </c>
      <c r="H17" s="2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39" customHeight="1" thickBot="1">
      <c r="A18" s="424" t="s">
        <v>185</v>
      </c>
      <c r="B18" s="425"/>
      <c r="C18" s="427" t="s">
        <v>186</v>
      </c>
      <c r="D18" s="427"/>
      <c r="E18" s="427"/>
      <c r="F18" s="426" t="s">
        <v>187</v>
      </c>
      <c r="G18" s="427"/>
      <c r="H18" s="42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31.5" customHeight="1">
      <c r="A19" s="1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1.5" customHeight="1">
      <c r="A20" s="1"/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31.5" customHeight="1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31.5" customHeight="1">
      <c r="A22" s="1"/>
      <c r="B22" s="1"/>
      <c r="C22" s="1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31.5" customHeight="1">
      <c r="A23" s="1"/>
      <c r="B23" s="1"/>
      <c r="C23" s="1"/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31.5" customHeight="1">
      <c r="A24" s="1"/>
      <c r="B24" s="1"/>
      <c r="C24" s="1"/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31.5" customHeight="1">
      <c r="A25" s="1"/>
      <c r="B25" s="1"/>
      <c r="C25" s="1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31.5" customHeight="1">
      <c r="A26" s="1"/>
      <c r="B26" s="1"/>
      <c r="C26" s="1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31.5" customHeight="1">
      <c r="A27" s="1"/>
      <c r="B27" s="1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31.5" customHeight="1">
      <c r="A28" s="1"/>
      <c r="B28" s="1"/>
      <c r="C28" s="1"/>
      <c r="D28" s="1"/>
      <c r="E28" s="1"/>
      <c r="F28" s="1"/>
      <c r="G28" s="1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31.5" customHeight="1">
      <c r="A29" s="1"/>
      <c r="B29" s="1"/>
      <c r="C29" s="1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31.5" customHeight="1">
      <c r="A30" s="1"/>
      <c r="B30" s="1"/>
      <c r="C30" s="1"/>
      <c r="D30" s="1"/>
      <c r="E30" s="1"/>
      <c r="F30" s="1"/>
      <c r="G30" s="1"/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31.5" customHeight="1">
      <c r="A31" s="1"/>
      <c r="B31" s="1"/>
      <c r="C31" s="1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31.5" customHeight="1">
      <c r="A32" s="1"/>
      <c r="B32" s="1"/>
      <c r="C32" s="1"/>
      <c r="D32" s="1"/>
      <c r="E32" s="1"/>
      <c r="F32" s="1"/>
      <c r="G32" s="1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31.5" customHeight="1">
      <c r="A33" s="1"/>
      <c r="B33" s="1"/>
      <c r="C33" s="1"/>
      <c r="D33" s="1"/>
      <c r="E33" s="1"/>
      <c r="F33" s="1"/>
      <c r="G33" s="1"/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31.5" customHeight="1">
      <c r="A34" s="1"/>
      <c r="B34" s="1"/>
      <c r="C34" s="1"/>
      <c r="D34" s="1"/>
      <c r="E34" s="1"/>
      <c r="F34" s="1"/>
      <c r="G34" s="1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31.5" customHeight="1">
      <c r="A35" s="1"/>
      <c r="B35" s="1"/>
      <c r="C35" s="1"/>
      <c r="D35" s="1"/>
      <c r="E35" s="1"/>
      <c r="F35" s="1"/>
      <c r="G35" s="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8" ht="31.5" customHeight="1">
      <c r="A36" s="1"/>
      <c r="B36" s="1"/>
      <c r="C36" s="1"/>
      <c r="D36" s="1"/>
      <c r="E36" s="1"/>
      <c r="F36" s="1"/>
      <c r="G36" s="1"/>
      <c r="H36" s="1"/>
    </row>
    <row r="37" spans="1:8" ht="31.5" customHeight="1">
      <c r="A37" s="1"/>
      <c r="B37" s="1"/>
      <c r="C37" s="1"/>
      <c r="D37" s="1"/>
      <c r="E37" s="1"/>
      <c r="F37" s="1"/>
      <c r="G37" s="1"/>
      <c r="H37" s="1"/>
    </row>
    <row r="38" spans="1:8" ht="31.5" customHeight="1">
      <c r="A38" s="1"/>
      <c r="B38" s="1"/>
      <c r="C38" s="1"/>
      <c r="D38" s="1"/>
      <c r="E38" s="1"/>
      <c r="F38" s="1"/>
      <c r="G38" s="1"/>
      <c r="H38" s="1"/>
    </row>
    <row r="39" spans="1:8" ht="31.5" customHeight="1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</sheetData>
  <mergeCells count="18">
    <mergeCell ref="C17:D17"/>
    <mergeCell ref="B8:C8"/>
    <mergeCell ref="G6:G7"/>
    <mergeCell ref="F6:F7"/>
    <mergeCell ref="B6:B7"/>
    <mergeCell ref="C6:C7"/>
    <mergeCell ref="D6:D7"/>
    <mergeCell ref="E6:E7"/>
    <mergeCell ref="A18:B18"/>
    <mergeCell ref="C18:E18"/>
    <mergeCell ref="F18:H18"/>
    <mergeCell ref="C1:E1"/>
    <mergeCell ref="C2:E2"/>
    <mergeCell ref="C3:E3"/>
    <mergeCell ref="B1:B2"/>
    <mergeCell ref="A5:H5"/>
    <mergeCell ref="H6:H7"/>
    <mergeCell ref="A6:A7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</sheetPr>
  <dimension ref="A1:AY210"/>
  <sheetViews>
    <sheetView rightToLeft="1" zoomScale="75" zoomScaleNormal="75" workbookViewId="0" topLeftCell="A10">
      <selection activeCell="A8" sqref="A8:IV8"/>
    </sheetView>
  </sheetViews>
  <sheetFormatPr defaultColWidth="9.140625" defaultRowHeight="12.75"/>
  <cols>
    <col min="1" max="1" width="4.57421875" style="261" customWidth="1"/>
    <col min="2" max="2" width="47.7109375" style="0" customWidth="1"/>
    <col min="3" max="3" width="12.7109375" style="0" customWidth="1"/>
    <col min="4" max="4" width="7.7109375" style="0" customWidth="1"/>
    <col min="5" max="5" width="12.7109375" style="0" customWidth="1"/>
    <col min="6" max="6" width="10.7109375" style="0" customWidth="1"/>
    <col min="7" max="7" width="15.7109375" style="0" customWidth="1"/>
    <col min="8" max="8" width="17.28125" style="0" customWidth="1"/>
  </cols>
  <sheetData>
    <row r="1" spans="1:51" ht="18" customHeight="1">
      <c r="A1" s="262"/>
      <c r="B1" s="312" t="s">
        <v>194</v>
      </c>
      <c r="C1" s="319" t="s">
        <v>188</v>
      </c>
      <c r="D1" s="319"/>
      <c r="E1" s="319"/>
      <c r="F1" s="18"/>
      <c r="G1" s="18" t="s">
        <v>190</v>
      </c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8" customHeight="1">
      <c r="A2" s="263"/>
      <c r="B2" s="313"/>
      <c r="C2" s="320" t="s">
        <v>193</v>
      </c>
      <c r="D2" s="320"/>
      <c r="E2" s="320"/>
      <c r="F2" s="20"/>
      <c r="G2" s="20" t="s">
        <v>191</v>
      </c>
      <c r="H2" s="259" t="s">
        <v>67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8" customHeight="1" thickBot="1">
      <c r="A3" s="264"/>
      <c r="B3" s="33" t="s">
        <v>195</v>
      </c>
      <c r="C3" s="318" t="s">
        <v>189</v>
      </c>
      <c r="D3" s="318"/>
      <c r="E3" s="318"/>
      <c r="F3" s="23"/>
      <c r="G3" s="23" t="s">
        <v>192</v>
      </c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9:51" ht="7.5" customHeight="1" thickBot="1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31.5" customHeight="1" thickBot="1">
      <c r="A5" s="416" t="s">
        <v>163</v>
      </c>
      <c r="B5" s="417"/>
      <c r="C5" s="417"/>
      <c r="D5" s="417"/>
      <c r="E5" s="417"/>
      <c r="F5" s="417"/>
      <c r="G5" s="417"/>
      <c r="H5" s="4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8.75" customHeight="1">
      <c r="A6" s="422" t="s">
        <v>184</v>
      </c>
      <c r="B6" s="413" t="s">
        <v>183</v>
      </c>
      <c r="C6" s="419" t="s">
        <v>237</v>
      </c>
      <c r="D6" s="414" t="s">
        <v>238</v>
      </c>
      <c r="E6" s="414" t="s">
        <v>166</v>
      </c>
      <c r="F6" s="414" t="s">
        <v>239</v>
      </c>
      <c r="G6" s="412" t="s">
        <v>167</v>
      </c>
      <c r="H6" s="420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8.75" customHeight="1" thickBot="1">
      <c r="A7" s="423"/>
      <c r="B7" s="413"/>
      <c r="C7" s="419"/>
      <c r="D7" s="415"/>
      <c r="E7" s="415"/>
      <c r="F7" s="415"/>
      <c r="G7" s="413"/>
      <c r="H7" s="4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34.5" customHeight="1" thickBot="1">
      <c r="A8" s="142"/>
      <c r="B8" s="410" t="s">
        <v>8</v>
      </c>
      <c r="C8" s="411"/>
      <c r="D8" s="21"/>
      <c r="E8" s="26"/>
      <c r="F8" s="24"/>
      <c r="G8" s="25"/>
      <c r="H8" s="2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54.75" customHeight="1">
      <c r="A9" s="57">
        <v>1</v>
      </c>
      <c r="B9" s="148" t="s">
        <v>25</v>
      </c>
      <c r="C9" s="80" t="s">
        <v>117</v>
      </c>
      <c r="D9" s="87" t="s">
        <v>288</v>
      </c>
      <c r="E9" s="51">
        <v>26200</v>
      </c>
      <c r="F9" s="50">
        <f>'[2]متره ص(38)'!$K$16</f>
        <v>29.400000000000002</v>
      </c>
      <c r="G9" s="51">
        <f aca="true" t="shared" si="0" ref="G9:G14">ROUND(E9*F9,0)</f>
        <v>770280</v>
      </c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8" s="2" customFormat="1" ht="45" customHeight="1">
      <c r="A10" s="57">
        <v>2</v>
      </c>
      <c r="B10" s="120" t="s">
        <v>26</v>
      </c>
      <c r="C10" s="80" t="s">
        <v>41</v>
      </c>
      <c r="D10" s="149" t="s">
        <v>288</v>
      </c>
      <c r="E10" s="49">
        <v>24700</v>
      </c>
      <c r="F10" s="50">
        <f>'[2]متره ص(38)'!$K$19</f>
        <v>29.400000000000002</v>
      </c>
      <c r="G10" s="49">
        <f t="shared" si="0"/>
        <v>726180</v>
      </c>
      <c r="H10" s="150"/>
    </row>
    <row r="11" spans="1:51" ht="45" customHeight="1">
      <c r="A11" s="57">
        <v>3</v>
      </c>
      <c r="B11" s="119" t="s">
        <v>27</v>
      </c>
      <c r="C11" s="80" t="s">
        <v>118</v>
      </c>
      <c r="D11" s="149" t="s">
        <v>288</v>
      </c>
      <c r="E11" s="51">
        <v>102500</v>
      </c>
      <c r="F11" s="50">
        <f>'[2]متره ص(39)'!$K$12</f>
        <v>29.400000000000002</v>
      </c>
      <c r="G11" s="51">
        <f t="shared" si="0"/>
        <v>3013500</v>
      </c>
      <c r="H11" s="2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34.5" customHeight="1">
      <c r="A12" s="57">
        <v>4</v>
      </c>
      <c r="B12" s="117" t="s">
        <v>28</v>
      </c>
      <c r="C12" s="80" t="s">
        <v>119</v>
      </c>
      <c r="D12" s="87" t="s">
        <v>30</v>
      </c>
      <c r="E12" s="51">
        <v>17400</v>
      </c>
      <c r="F12" s="50">
        <f>'[2]متره ص(39)'!$K$15</f>
        <v>14</v>
      </c>
      <c r="G12" s="51">
        <f t="shared" si="0"/>
        <v>243600</v>
      </c>
      <c r="H12" s="2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45" customHeight="1">
      <c r="A13" s="57">
        <v>5</v>
      </c>
      <c r="B13" s="151" t="s">
        <v>29</v>
      </c>
      <c r="C13" s="80" t="s">
        <v>9</v>
      </c>
      <c r="D13" s="149" t="s">
        <v>288</v>
      </c>
      <c r="E13" s="49">
        <v>121500</v>
      </c>
      <c r="F13" s="50">
        <f>'[2]متره ص(39)'!$K$19</f>
        <v>30.159999999999997</v>
      </c>
      <c r="G13" s="51">
        <f t="shared" si="0"/>
        <v>3664440</v>
      </c>
      <c r="H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54.75" customHeight="1" thickBot="1">
      <c r="A14" s="57">
        <v>6</v>
      </c>
      <c r="B14" s="147" t="s">
        <v>31</v>
      </c>
      <c r="C14" s="155" t="s">
        <v>179</v>
      </c>
      <c r="D14" s="200" t="s">
        <v>288</v>
      </c>
      <c r="E14" s="69">
        <v>134000</v>
      </c>
      <c r="F14" s="123">
        <f>'[2]متره ص(39)'!$K$22</f>
        <v>30.159999999999997</v>
      </c>
      <c r="G14" s="68">
        <f t="shared" si="0"/>
        <v>4041440</v>
      </c>
      <c r="H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34.5" customHeight="1" thickBot="1">
      <c r="A15" s="57"/>
      <c r="B15" s="103"/>
      <c r="C15" s="408" t="s">
        <v>32</v>
      </c>
      <c r="D15" s="409"/>
      <c r="E15" s="188"/>
      <c r="F15" s="188"/>
      <c r="G15" s="192">
        <f>SUM(G9:G14)</f>
        <v>12459440</v>
      </c>
      <c r="H15" s="2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39" customHeight="1" thickBot="1">
      <c r="A16" s="424" t="s">
        <v>185</v>
      </c>
      <c r="B16" s="427"/>
      <c r="C16" s="426" t="s">
        <v>186</v>
      </c>
      <c r="D16" s="427"/>
      <c r="E16" s="425"/>
      <c r="F16" s="434" t="s">
        <v>187</v>
      </c>
      <c r="G16" s="434"/>
      <c r="H16" s="42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31.5" customHeight="1">
      <c r="A17" s="162"/>
      <c r="B17" s="162"/>
      <c r="C17" s="162"/>
      <c r="D17" s="162"/>
      <c r="E17" s="162"/>
      <c r="F17" s="162"/>
      <c r="G17" s="162"/>
      <c r="H17" s="16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31.5" customHeight="1">
      <c r="A18" s="162"/>
      <c r="B18" s="162"/>
      <c r="C18" s="162"/>
      <c r="D18" s="162"/>
      <c r="E18" s="162"/>
      <c r="F18" s="162"/>
      <c r="G18" s="162"/>
      <c r="H18" s="16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31.5" customHeight="1">
      <c r="A19" s="162"/>
      <c r="B19" s="162"/>
      <c r="C19" s="162"/>
      <c r="D19" s="162"/>
      <c r="E19" s="162"/>
      <c r="F19" s="162"/>
      <c r="G19" s="162"/>
      <c r="H19" s="16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31.5" customHeight="1">
      <c r="A20" s="162"/>
      <c r="B20" s="162"/>
      <c r="C20" s="162"/>
      <c r="D20" s="162"/>
      <c r="E20" s="162"/>
      <c r="F20" s="162"/>
      <c r="G20" s="162"/>
      <c r="H20" s="16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31.5" customHeight="1">
      <c r="A21" s="162"/>
      <c r="B21" s="162"/>
      <c r="C21" s="162"/>
      <c r="D21" s="162"/>
      <c r="E21" s="162"/>
      <c r="F21" s="162"/>
      <c r="G21" s="162"/>
      <c r="H21" s="16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31.5" customHeight="1">
      <c r="A22" s="162"/>
      <c r="B22" s="162"/>
      <c r="C22" s="162"/>
      <c r="D22" s="162"/>
      <c r="E22" s="162"/>
      <c r="F22" s="162"/>
      <c r="G22" s="162"/>
      <c r="H22" s="16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31.5" customHeight="1">
      <c r="A23" s="162"/>
      <c r="B23" s="162"/>
      <c r="C23" s="162"/>
      <c r="D23" s="162"/>
      <c r="E23" s="162"/>
      <c r="F23" s="162"/>
      <c r="G23" s="162"/>
      <c r="H23" s="16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31.5" customHeight="1">
      <c r="A24" s="162"/>
      <c r="B24" s="162"/>
      <c r="C24" s="162"/>
      <c r="D24" s="162"/>
      <c r="E24" s="162"/>
      <c r="F24" s="162"/>
      <c r="G24" s="162"/>
      <c r="H24" s="16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31.5" customHeight="1">
      <c r="A25" s="162"/>
      <c r="B25" s="162"/>
      <c r="C25" s="162"/>
      <c r="D25" s="162"/>
      <c r="E25" s="162"/>
      <c r="F25" s="162"/>
      <c r="G25" s="162"/>
      <c r="H25" s="16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31.5" customHeight="1">
      <c r="A26" s="162"/>
      <c r="B26" s="162"/>
      <c r="C26" s="162"/>
      <c r="D26" s="162"/>
      <c r="E26" s="162"/>
      <c r="F26" s="162"/>
      <c r="G26" s="162"/>
      <c r="H26" s="16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31.5" customHeight="1">
      <c r="A27" s="162"/>
      <c r="B27" s="162"/>
      <c r="C27" s="162"/>
      <c r="D27" s="162"/>
      <c r="E27" s="162"/>
      <c r="F27" s="162"/>
      <c r="G27" s="162"/>
      <c r="H27" s="16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31.5" customHeight="1">
      <c r="A28" s="162"/>
      <c r="B28" s="162"/>
      <c r="C28" s="162"/>
      <c r="D28" s="162"/>
      <c r="E28" s="162"/>
      <c r="F28" s="162"/>
      <c r="G28" s="162"/>
      <c r="H28" s="16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31.5" customHeight="1">
      <c r="A29" s="162"/>
      <c r="B29" s="162"/>
      <c r="C29" s="162"/>
      <c r="D29" s="162"/>
      <c r="E29" s="162"/>
      <c r="F29" s="162"/>
      <c r="G29" s="162"/>
      <c r="H29" s="16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31.5" customHeight="1">
      <c r="A30" s="162"/>
      <c r="B30" s="162"/>
      <c r="C30" s="162"/>
      <c r="D30" s="162"/>
      <c r="E30" s="162"/>
      <c r="F30" s="162"/>
      <c r="G30" s="162"/>
      <c r="H30" s="16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31.5" customHeight="1">
      <c r="A31" s="162"/>
      <c r="B31" s="162"/>
      <c r="C31" s="162"/>
      <c r="D31" s="162"/>
      <c r="E31" s="162"/>
      <c r="F31" s="162"/>
      <c r="G31" s="162"/>
      <c r="H31" s="16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31.5" customHeight="1">
      <c r="A32" s="162"/>
      <c r="B32" s="162"/>
      <c r="C32" s="162"/>
      <c r="D32" s="162"/>
      <c r="E32" s="162"/>
      <c r="F32" s="162"/>
      <c r="G32" s="162"/>
      <c r="H32" s="16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31.5" customHeight="1">
      <c r="A33" s="162"/>
      <c r="B33" s="162"/>
      <c r="C33" s="162"/>
      <c r="D33" s="162"/>
      <c r="E33" s="162"/>
      <c r="F33" s="162"/>
      <c r="G33" s="162"/>
      <c r="H33" s="16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31.5" customHeight="1">
      <c r="A34" s="162"/>
      <c r="B34" s="162"/>
      <c r="C34" s="162"/>
      <c r="D34" s="162"/>
      <c r="E34" s="162"/>
      <c r="F34" s="162"/>
      <c r="G34" s="162"/>
      <c r="H34" s="16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31.5" customHeight="1">
      <c r="A35" s="162"/>
      <c r="B35" s="162"/>
      <c r="C35" s="162"/>
      <c r="D35" s="162"/>
      <c r="E35" s="162"/>
      <c r="F35" s="162"/>
      <c r="G35" s="162"/>
      <c r="H35" s="16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31.5" customHeight="1">
      <c r="A36" s="162"/>
      <c r="B36" s="162"/>
      <c r="C36" s="162"/>
      <c r="D36" s="162"/>
      <c r="E36" s="162"/>
      <c r="F36" s="162"/>
      <c r="G36" s="162"/>
      <c r="H36" s="16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31.5" customHeight="1">
      <c r="A37" s="162"/>
      <c r="B37" s="162"/>
      <c r="C37" s="162"/>
      <c r="D37" s="162"/>
      <c r="E37" s="162"/>
      <c r="F37" s="162"/>
      <c r="G37" s="162"/>
      <c r="H37" s="16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2.75">
      <c r="A38" s="162"/>
      <c r="B38" s="162"/>
      <c r="C38" s="162"/>
      <c r="D38" s="162"/>
      <c r="E38" s="162"/>
      <c r="F38" s="162"/>
      <c r="G38" s="162"/>
      <c r="H38" s="16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2.75">
      <c r="A39" s="162"/>
      <c r="B39" s="162"/>
      <c r="C39" s="162"/>
      <c r="D39" s="162"/>
      <c r="E39" s="162"/>
      <c r="F39" s="162"/>
      <c r="G39" s="162"/>
      <c r="H39" s="16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2.75">
      <c r="A40" s="162"/>
      <c r="B40" s="162"/>
      <c r="C40" s="162"/>
      <c r="D40" s="162"/>
      <c r="E40" s="162"/>
      <c r="F40" s="162"/>
      <c r="G40" s="162"/>
      <c r="H40" s="16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2.75">
      <c r="A41" s="162"/>
      <c r="B41" s="162"/>
      <c r="C41" s="162"/>
      <c r="D41" s="162"/>
      <c r="E41" s="162"/>
      <c r="F41" s="162"/>
      <c r="G41" s="162"/>
      <c r="H41" s="16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>
      <c r="A42" s="162"/>
      <c r="B42" s="162"/>
      <c r="C42" s="162"/>
      <c r="D42" s="162"/>
      <c r="E42" s="162"/>
      <c r="F42" s="162"/>
      <c r="G42" s="162"/>
      <c r="H42" s="16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2.75">
      <c r="A43" s="162"/>
      <c r="B43" s="162"/>
      <c r="C43" s="162"/>
      <c r="D43" s="162"/>
      <c r="E43" s="162"/>
      <c r="F43" s="162"/>
      <c r="G43" s="162"/>
      <c r="H43" s="16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2.75">
      <c r="A44" s="162"/>
      <c r="B44" s="162"/>
      <c r="C44" s="162"/>
      <c r="D44" s="162"/>
      <c r="E44" s="162"/>
      <c r="F44" s="162"/>
      <c r="G44" s="162"/>
      <c r="H44" s="16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2.75">
      <c r="A45" s="162"/>
      <c r="B45" s="162"/>
      <c r="C45" s="162"/>
      <c r="D45" s="162"/>
      <c r="E45" s="162"/>
      <c r="F45" s="162"/>
      <c r="G45" s="162"/>
      <c r="H45" s="16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2.75">
      <c r="A46" s="162"/>
      <c r="B46" s="162"/>
      <c r="C46" s="162"/>
      <c r="D46" s="162"/>
      <c r="E46" s="162"/>
      <c r="F46" s="162"/>
      <c r="G46" s="162"/>
      <c r="H46" s="16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2.75">
      <c r="A47" s="162"/>
      <c r="B47" s="162"/>
      <c r="C47" s="162"/>
      <c r="D47" s="162"/>
      <c r="E47" s="162"/>
      <c r="F47" s="162"/>
      <c r="G47" s="162"/>
      <c r="H47" s="16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2.75">
      <c r="A48" s="162"/>
      <c r="B48" s="162"/>
      <c r="C48" s="162"/>
      <c r="D48" s="162"/>
      <c r="E48" s="162"/>
      <c r="F48" s="162"/>
      <c r="G48" s="162"/>
      <c r="H48" s="16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2.75">
      <c r="A49" s="162"/>
      <c r="B49" s="162"/>
      <c r="C49" s="162"/>
      <c r="D49" s="162"/>
      <c r="E49" s="162"/>
      <c r="F49" s="162"/>
      <c r="G49" s="162"/>
      <c r="H49" s="16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2.75">
      <c r="A50" s="162"/>
      <c r="B50" s="162"/>
      <c r="C50" s="162"/>
      <c r="D50" s="162"/>
      <c r="E50" s="162"/>
      <c r="F50" s="162"/>
      <c r="G50" s="162"/>
      <c r="H50" s="16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2.75">
      <c r="A51" s="162"/>
      <c r="B51" s="162"/>
      <c r="C51" s="162"/>
      <c r="D51" s="162"/>
      <c r="E51" s="162"/>
      <c r="F51" s="162"/>
      <c r="G51" s="162"/>
      <c r="H51" s="16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2.75">
      <c r="A52" s="162"/>
      <c r="B52" s="162"/>
      <c r="C52" s="162"/>
      <c r="D52" s="162"/>
      <c r="E52" s="162"/>
      <c r="F52" s="162"/>
      <c r="G52" s="162"/>
      <c r="H52" s="16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2.75">
      <c r="A53" s="162"/>
      <c r="B53" s="162"/>
      <c r="C53" s="162"/>
      <c r="D53" s="162"/>
      <c r="E53" s="162"/>
      <c r="F53" s="162"/>
      <c r="G53" s="162"/>
      <c r="H53" s="16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2.75">
      <c r="A54" s="162"/>
      <c r="B54" s="162"/>
      <c r="C54" s="162"/>
      <c r="D54" s="162"/>
      <c r="E54" s="162"/>
      <c r="F54" s="162"/>
      <c r="G54" s="162"/>
      <c r="H54" s="16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2.75">
      <c r="A55" s="162"/>
      <c r="B55" s="162"/>
      <c r="C55" s="162"/>
      <c r="D55" s="162"/>
      <c r="E55" s="162"/>
      <c r="F55" s="162"/>
      <c r="G55" s="162"/>
      <c r="H55" s="16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2.75">
      <c r="A56" s="162"/>
      <c r="B56" s="162"/>
      <c r="C56" s="162"/>
      <c r="D56" s="162"/>
      <c r="E56" s="162"/>
      <c r="F56" s="162"/>
      <c r="G56" s="162"/>
      <c r="H56" s="16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2.75">
      <c r="A57" s="162"/>
      <c r="B57" s="162"/>
      <c r="C57" s="162"/>
      <c r="D57" s="162"/>
      <c r="E57" s="162"/>
      <c r="F57" s="162"/>
      <c r="G57" s="162"/>
      <c r="H57" s="16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2.75">
      <c r="A58" s="162"/>
      <c r="B58" s="162"/>
      <c r="C58" s="162"/>
      <c r="D58" s="162"/>
      <c r="E58" s="162"/>
      <c r="F58" s="162"/>
      <c r="G58" s="162"/>
      <c r="H58" s="16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2.75">
      <c r="A59" s="162"/>
      <c r="B59" s="162"/>
      <c r="C59" s="162"/>
      <c r="D59" s="162"/>
      <c r="E59" s="162"/>
      <c r="F59" s="162"/>
      <c r="G59" s="162"/>
      <c r="H59" s="16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2.75">
      <c r="A60" s="162"/>
      <c r="B60" s="162"/>
      <c r="C60" s="162"/>
      <c r="D60" s="162"/>
      <c r="E60" s="162"/>
      <c r="F60" s="162"/>
      <c r="G60" s="162"/>
      <c r="H60" s="16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2.75">
      <c r="A61" s="162"/>
      <c r="B61" s="162"/>
      <c r="C61" s="162"/>
      <c r="D61" s="162"/>
      <c r="E61" s="162"/>
      <c r="F61" s="162"/>
      <c r="G61" s="162"/>
      <c r="H61" s="16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2.75">
      <c r="A62" s="162"/>
      <c r="B62" s="162"/>
      <c r="C62" s="162"/>
      <c r="D62" s="162"/>
      <c r="E62" s="162"/>
      <c r="F62" s="162"/>
      <c r="G62" s="162"/>
      <c r="H62" s="16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2.75">
      <c r="A63" s="162"/>
      <c r="B63" s="162"/>
      <c r="C63" s="162"/>
      <c r="D63" s="162"/>
      <c r="E63" s="162"/>
      <c r="F63" s="162"/>
      <c r="G63" s="162"/>
      <c r="H63" s="16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2.75">
      <c r="A64" s="162"/>
      <c r="B64" s="162"/>
      <c r="C64" s="162"/>
      <c r="D64" s="162"/>
      <c r="E64" s="162"/>
      <c r="F64" s="162"/>
      <c r="G64" s="162"/>
      <c r="H64" s="16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2.75">
      <c r="A65" s="162"/>
      <c r="B65" s="162"/>
      <c r="C65" s="162"/>
      <c r="D65" s="162"/>
      <c r="E65" s="162"/>
      <c r="F65" s="162"/>
      <c r="G65" s="162"/>
      <c r="H65" s="16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2.75">
      <c r="A66" s="162"/>
      <c r="B66" s="162"/>
      <c r="C66" s="162"/>
      <c r="D66" s="162"/>
      <c r="E66" s="162"/>
      <c r="F66" s="162"/>
      <c r="G66" s="162"/>
      <c r="H66" s="16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2.75">
      <c r="A67" s="162"/>
      <c r="B67" s="162"/>
      <c r="C67" s="162"/>
      <c r="D67" s="162"/>
      <c r="E67" s="162"/>
      <c r="F67" s="162"/>
      <c r="G67" s="162"/>
      <c r="H67" s="16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2.75">
      <c r="A68" s="162"/>
      <c r="B68" s="162"/>
      <c r="C68" s="162"/>
      <c r="D68" s="162"/>
      <c r="E68" s="162"/>
      <c r="F68" s="162"/>
      <c r="G68" s="162"/>
      <c r="H68" s="16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2.75">
      <c r="A69" s="162"/>
      <c r="B69" s="162"/>
      <c r="C69" s="162"/>
      <c r="D69" s="162"/>
      <c r="E69" s="162"/>
      <c r="F69" s="162"/>
      <c r="G69" s="162"/>
      <c r="H69" s="16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2.75">
      <c r="A70" s="162"/>
      <c r="B70" s="162"/>
      <c r="C70" s="162"/>
      <c r="D70" s="162"/>
      <c r="E70" s="162"/>
      <c r="F70" s="162"/>
      <c r="G70" s="162"/>
      <c r="H70" s="16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2.75">
      <c r="A71" s="162"/>
      <c r="B71" s="162"/>
      <c r="C71" s="162"/>
      <c r="D71" s="162"/>
      <c r="E71" s="162"/>
      <c r="F71" s="162"/>
      <c r="G71" s="162"/>
      <c r="H71" s="16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2.75">
      <c r="A72" s="162"/>
      <c r="B72" s="162"/>
      <c r="C72" s="162"/>
      <c r="D72" s="162"/>
      <c r="E72" s="162"/>
      <c r="F72" s="162"/>
      <c r="G72" s="162"/>
      <c r="H72" s="16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2.75">
      <c r="A73" s="162"/>
      <c r="B73" s="162"/>
      <c r="C73" s="162"/>
      <c r="D73" s="162"/>
      <c r="E73" s="162"/>
      <c r="F73" s="162"/>
      <c r="G73" s="162"/>
      <c r="H73" s="16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2.75">
      <c r="A74" s="162"/>
      <c r="B74" s="162"/>
      <c r="C74" s="162"/>
      <c r="D74" s="162"/>
      <c r="E74" s="162"/>
      <c r="F74" s="162"/>
      <c r="G74" s="162"/>
      <c r="H74" s="16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2.75">
      <c r="A75" s="162"/>
      <c r="B75" s="162"/>
      <c r="C75" s="162"/>
      <c r="D75" s="162"/>
      <c r="E75" s="162"/>
      <c r="F75" s="162"/>
      <c r="G75" s="162"/>
      <c r="H75" s="16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2.75">
      <c r="A76" s="162"/>
      <c r="B76" s="162"/>
      <c r="C76" s="162"/>
      <c r="D76" s="162"/>
      <c r="E76" s="162"/>
      <c r="F76" s="162"/>
      <c r="G76" s="162"/>
      <c r="H76" s="16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2.75">
      <c r="A77" s="162"/>
      <c r="B77" s="162"/>
      <c r="C77" s="162"/>
      <c r="D77" s="162"/>
      <c r="E77" s="162"/>
      <c r="F77" s="162"/>
      <c r="G77" s="162"/>
      <c r="H77" s="16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2.75">
      <c r="A78" s="162"/>
      <c r="B78" s="162"/>
      <c r="C78" s="162"/>
      <c r="D78" s="162"/>
      <c r="E78" s="162"/>
      <c r="F78" s="162"/>
      <c r="G78" s="162"/>
      <c r="H78" s="16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2.75">
      <c r="A79" s="162"/>
      <c r="B79" s="162"/>
      <c r="C79" s="162"/>
      <c r="D79" s="162"/>
      <c r="E79" s="162"/>
      <c r="F79" s="162"/>
      <c r="G79" s="162"/>
      <c r="H79" s="16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2.75">
      <c r="A80" s="162"/>
      <c r="B80" s="162"/>
      <c r="C80" s="162"/>
      <c r="D80" s="162"/>
      <c r="E80" s="162"/>
      <c r="F80" s="162"/>
      <c r="G80" s="162"/>
      <c r="H80" s="16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2.75">
      <c r="A81" s="162"/>
      <c r="B81" s="162"/>
      <c r="C81" s="162"/>
      <c r="D81" s="162"/>
      <c r="E81" s="162"/>
      <c r="F81" s="162"/>
      <c r="G81" s="162"/>
      <c r="H81" s="16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2.75">
      <c r="A82" s="162"/>
      <c r="B82" s="162"/>
      <c r="C82" s="162"/>
      <c r="D82" s="162"/>
      <c r="E82" s="162"/>
      <c r="F82" s="162"/>
      <c r="G82" s="162"/>
      <c r="H82" s="16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2.75">
      <c r="A83" s="162"/>
      <c r="B83" s="162"/>
      <c r="C83" s="162"/>
      <c r="D83" s="162"/>
      <c r="E83" s="162"/>
      <c r="F83" s="162"/>
      <c r="G83" s="162"/>
      <c r="H83" s="16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2.75">
      <c r="A84" s="162"/>
      <c r="B84" s="162"/>
      <c r="C84" s="162"/>
      <c r="D84" s="162"/>
      <c r="E84" s="162"/>
      <c r="F84" s="162"/>
      <c r="G84" s="162"/>
      <c r="H84" s="16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2.75">
      <c r="A85" s="162"/>
      <c r="B85" s="162"/>
      <c r="C85" s="162"/>
      <c r="D85" s="162"/>
      <c r="E85" s="162"/>
      <c r="F85" s="162"/>
      <c r="G85" s="162"/>
      <c r="H85" s="16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2.75">
      <c r="A86" s="162"/>
      <c r="B86" s="162"/>
      <c r="C86" s="162"/>
      <c r="D86" s="162"/>
      <c r="E86" s="162"/>
      <c r="F86" s="162"/>
      <c r="G86" s="162"/>
      <c r="H86" s="16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2.75">
      <c r="A87" s="162"/>
      <c r="B87" s="162"/>
      <c r="C87" s="162"/>
      <c r="D87" s="162"/>
      <c r="E87" s="162"/>
      <c r="F87" s="162"/>
      <c r="G87" s="162"/>
      <c r="H87" s="16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2.75">
      <c r="A88" s="162"/>
      <c r="B88" s="162"/>
      <c r="C88" s="162"/>
      <c r="D88" s="162"/>
      <c r="E88" s="162"/>
      <c r="F88" s="162"/>
      <c r="G88" s="162"/>
      <c r="H88" s="16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2.75">
      <c r="A89" s="162"/>
      <c r="B89" s="162"/>
      <c r="C89" s="162"/>
      <c r="D89" s="162"/>
      <c r="E89" s="162"/>
      <c r="F89" s="162"/>
      <c r="G89" s="162"/>
      <c r="H89" s="16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2.75">
      <c r="A90" s="162"/>
      <c r="B90" s="162"/>
      <c r="C90" s="162"/>
      <c r="D90" s="162"/>
      <c r="E90" s="162"/>
      <c r="F90" s="162"/>
      <c r="G90" s="162"/>
      <c r="H90" s="16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2.75">
      <c r="A91" s="162"/>
      <c r="B91" s="162"/>
      <c r="C91" s="162"/>
      <c r="D91" s="162"/>
      <c r="E91" s="162"/>
      <c r="F91" s="162"/>
      <c r="G91" s="162"/>
      <c r="H91" s="16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2.75">
      <c r="A92" s="162"/>
      <c r="B92" s="162"/>
      <c r="C92" s="162"/>
      <c r="D92" s="162"/>
      <c r="E92" s="162"/>
      <c r="F92" s="162"/>
      <c r="G92" s="162"/>
      <c r="H92" s="16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2.75">
      <c r="A93" s="162"/>
      <c r="B93" s="162"/>
      <c r="C93" s="162"/>
      <c r="D93" s="162"/>
      <c r="E93" s="162"/>
      <c r="F93" s="162"/>
      <c r="G93" s="162"/>
      <c r="H93" s="16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2.75">
      <c r="A94" s="162"/>
      <c r="B94" s="162"/>
      <c r="C94" s="162"/>
      <c r="D94" s="162"/>
      <c r="E94" s="162"/>
      <c r="F94" s="162"/>
      <c r="G94" s="162"/>
      <c r="H94" s="16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2.75">
      <c r="A95" s="162"/>
      <c r="B95" s="162"/>
      <c r="C95" s="162"/>
      <c r="D95" s="162"/>
      <c r="E95" s="162"/>
      <c r="F95" s="162"/>
      <c r="G95" s="162"/>
      <c r="H95" s="16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2.75">
      <c r="A96" s="162"/>
      <c r="B96" s="162"/>
      <c r="C96" s="162"/>
      <c r="D96" s="162"/>
      <c r="E96" s="162"/>
      <c r="F96" s="162"/>
      <c r="G96" s="162"/>
      <c r="H96" s="16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2.75">
      <c r="A97" s="162"/>
      <c r="B97" s="162"/>
      <c r="C97" s="162"/>
      <c r="D97" s="162"/>
      <c r="E97" s="162"/>
      <c r="F97" s="162"/>
      <c r="G97" s="162"/>
      <c r="H97" s="16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2.75">
      <c r="A98" s="162"/>
      <c r="B98" s="162"/>
      <c r="C98" s="162"/>
      <c r="D98" s="162"/>
      <c r="E98" s="162"/>
      <c r="F98" s="162"/>
      <c r="G98" s="162"/>
      <c r="H98" s="16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2.75">
      <c r="A99" s="162"/>
      <c r="B99" s="162"/>
      <c r="C99" s="162"/>
      <c r="D99" s="162"/>
      <c r="E99" s="162"/>
      <c r="F99" s="162"/>
      <c r="G99" s="162"/>
      <c r="H99" s="16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2.75">
      <c r="A100" s="162"/>
      <c r="B100" s="162"/>
      <c r="C100" s="162"/>
      <c r="D100" s="162"/>
      <c r="E100" s="162"/>
      <c r="F100" s="162"/>
      <c r="G100" s="162"/>
      <c r="H100" s="16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2.75">
      <c r="A101" s="162"/>
      <c r="B101" s="162"/>
      <c r="C101" s="162"/>
      <c r="D101" s="162"/>
      <c r="E101" s="162"/>
      <c r="F101" s="162"/>
      <c r="G101" s="162"/>
      <c r="H101" s="16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2.75">
      <c r="A102" s="162"/>
      <c r="B102" s="162"/>
      <c r="C102" s="162"/>
      <c r="D102" s="162"/>
      <c r="E102" s="162"/>
      <c r="F102" s="162"/>
      <c r="G102" s="162"/>
      <c r="H102" s="16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2.75">
      <c r="A103" s="162"/>
      <c r="B103" s="162"/>
      <c r="C103" s="162"/>
      <c r="D103" s="162"/>
      <c r="E103" s="162"/>
      <c r="F103" s="162"/>
      <c r="G103" s="162"/>
      <c r="H103" s="16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2.75">
      <c r="A104" s="162"/>
      <c r="B104" s="162"/>
      <c r="C104" s="162"/>
      <c r="D104" s="162"/>
      <c r="E104" s="162"/>
      <c r="F104" s="162"/>
      <c r="G104" s="162"/>
      <c r="H104" s="16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2.75">
      <c r="A105" s="162"/>
      <c r="B105" s="162"/>
      <c r="C105" s="162"/>
      <c r="D105" s="162"/>
      <c r="E105" s="162"/>
      <c r="F105" s="162"/>
      <c r="G105" s="162"/>
      <c r="H105" s="16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2.75">
      <c r="A106" s="162"/>
      <c r="B106" s="162"/>
      <c r="C106" s="162"/>
      <c r="D106" s="162"/>
      <c r="E106" s="162"/>
      <c r="F106" s="162"/>
      <c r="G106" s="162"/>
      <c r="H106" s="16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2.75">
      <c r="A107" s="162"/>
      <c r="B107" s="162"/>
      <c r="C107" s="162"/>
      <c r="D107" s="162"/>
      <c r="E107" s="162"/>
      <c r="F107" s="162"/>
      <c r="G107" s="162"/>
      <c r="H107" s="16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2.75">
      <c r="A108" s="162"/>
      <c r="B108" s="162"/>
      <c r="C108" s="162"/>
      <c r="D108" s="162"/>
      <c r="E108" s="162"/>
      <c r="F108" s="162"/>
      <c r="G108" s="162"/>
      <c r="H108" s="16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2.75">
      <c r="A109" s="162"/>
      <c r="B109" s="162"/>
      <c r="C109" s="162"/>
      <c r="D109" s="162"/>
      <c r="E109" s="162"/>
      <c r="F109" s="162"/>
      <c r="G109" s="162"/>
      <c r="H109" s="16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2.75">
      <c r="A110" s="162"/>
      <c r="B110" s="162"/>
      <c r="C110" s="162"/>
      <c r="D110" s="162"/>
      <c r="E110" s="162"/>
      <c r="F110" s="162"/>
      <c r="G110" s="162"/>
      <c r="H110" s="16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2.75">
      <c r="A111" s="162"/>
      <c r="B111" s="162"/>
      <c r="C111" s="162"/>
      <c r="D111" s="162"/>
      <c r="E111" s="162"/>
      <c r="F111" s="162"/>
      <c r="G111" s="162"/>
      <c r="H111" s="16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2.75">
      <c r="A112" s="162"/>
      <c r="B112" s="162"/>
      <c r="C112" s="162"/>
      <c r="D112" s="162"/>
      <c r="E112" s="162"/>
      <c r="F112" s="162"/>
      <c r="G112" s="162"/>
      <c r="H112" s="16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2.75">
      <c r="A113" s="162"/>
      <c r="B113" s="162"/>
      <c r="C113" s="162"/>
      <c r="D113" s="162"/>
      <c r="E113" s="162"/>
      <c r="F113" s="162"/>
      <c r="G113" s="162"/>
      <c r="H113" s="16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2.75">
      <c r="A114" s="162"/>
      <c r="B114" s="162"/>
      <c r="C114" s="162"/>
      <c r="D114" s="162"/>
      <c r="E114" s="162"/>
      <c r="F114" s="162"/>
      <c r="G114" s="162"/>
      <c r="H114" s="16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2.75">
      <c r="A115" s="162"/>
      <c r="B115" s="162"/>
      <c r="C115" s="162"/>
      <c r="D115" s="162"/>
      <c r="E115" s="162"/>
      <c r="F115" s="162"/>
      <c r="G115" s="162"/>
      <c r="H115" s="16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2.75">
      <c r="A116" s="162"/>
      <c r="B116" s="162"/>
      <c r="C116" s="162"/>
      <c r="D116" s="162"/>
      <c r="E116" s="162"/>
      <c r="F116" s="162"/>
      <c r="G116" s="162"/>
      <c r="H116" s="16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2.75">
      <c r="A117" s="162"/>
      <c r="B117" s="162"/>
      <c r="C117" s="162"/>
      <c r="D117" s="162"/>
      <c r="E117" s="162"/>
      <c r="F117" s="162"/>
      <c r="G117" s="162"/>
      <c r="H117" s="16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2.75">
      <c r="A118" s="162"/>
      <c r="B118" s="162"/>
      <c r="C118" s="162"/>
      <c r="D118" s="162"/>
      <c r="E118" s="162"/>
      <c r="F118" s="162"/>
      <c r="G118" s="162"/>
      <c r="H118" s="16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2.75">
      <c r="A119" s="162"/>
      <c r="B119" s="162"/>
      <c r="C119" s="162"/>
      <c r="D119" s="162"/>
      <c r="E119" s="162"/>
      <c r="F119" s="162"/>
      <c r="G119" s="162"/>
      <c r="H119" s="16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2.75">
      <c r="A120" s="162"/>
      <c r="B120" s="162"/>
      <c r="C120" s="162"/>
      <c r="D120" s="162"/>
      <c r="E120" s="162"/>
      <c r="F120" s="162"/>
      <c r="G120" s="162"/>
      <c r="H120" s="16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2.75">
      <c r="A121" s="162"/>
      <c r="B121" s="162"/>
      <c r="C121" s="162"/>
      <c r="D121" s="162"/>
      <c r="E121" s="162"/>
      <c r="F121" s="162"/>
      <c r="G121" s="162"/>
      <c r="H121" s="16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2.75">
      <c r="A122" s="162"/>
      <c r="B122" s="162"/>
      <c r="C122" s="162"/>
      <c r="D122" s="162"/>
      <c r="E122" s="162"/>
      <c r="F122" s="162"/>
      <c r="G122" s="162"/>
      <c r="H122" s="16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2.75">
      <c r="A123" s="162"/>
      <c r="B123" s="162"/>
      <c r="C123" s="162"/>
      <c r="D123" s="162"/>
      <c r="E123" s="162"/>
      <c r="F123" s="162"/>
      <c r="G123" s="162"/>
      <c r="H123" s="16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12.75">
      <c r="A124" s="162"/>
      <c r="B124" s="162"/>
      <c r="C124" s="162"/>
      <c r="D124" s="162"/>
      <c r="E124" s="162"/>
      <c r="F124" s="162"/>
      <c r="G124" s="162"/>
      <c r="H124" s="16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12.75">
      <c r="A125" s="162"/>
      <c r="B125" s="162"/>
      <c r="C125" s="162"/>
      <c r="D125" s="162"/>
      <c r="E125" s="162"/>
      <c r="F125" s="162"/>
      <c r="G125" s="162"/>
      <c r="H125" s="16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ht="12.75">
      <c r="A126" s="162"/>
      <c r="B126" s="162"/>
      <c r="C126" s="162"/>
      <c r="D126" s="162"/>
      <c r="E126" s="162"/>
      <c r="F126" s="162"/>
      <c r="G126" s="162"/>
      <c r="H126" s="16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ht="12.75">
      <c r="A127" s="162"/>
      <c r="B127" s="162"/>
      <c r="C127" s="162"/>
      <c r="D127" s="162"/>
      <c r="E127" s="162"/>
      <c r="F127" s="162"/>
      <c r="G127" s="162"/>
      <c r="H127" s="16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ht="12.75">
      <c r="A128" s="162"/>
      <c r="B128" s="162"/>
      <c r="C128" s="162"/>
      <c r="D128" s="162"/>
      <c r="E128" s="162"/>
      <c r="F128" s="162"/>
      <c r="G128" s="162"/>
      <c r="H128" s="16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ht="12.75">
      <c r="A129" s="162"/>
      <c r="B129" s="162"/>
      <c r="C129" s="162"/>
      <c r="D129" s="162"/>
      <c r="E129" s="162"/>
      <c r="F129" s="162"/>
      <c r="G129" s="162"/>
      <c r="H129" s="16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ht="12.75">
      <c r="A130" s="162"/>
      <c r="B130" s="162"/>
      <c r="C130" s="162"/>
      <c r="D130" s="162"/>
      <c r="E130" s="162"/>
      <c r="F130" s="162"/>
      <c r="G130" s="162"/>
      <c r="H130" s="16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12.75">
      <c r="A131" s="162"/>
      <c r="B131" s="162"/>
      <c r="C131" s="162"/>
      <c r="D131" s="162"/>
      <c r="E131" s="162"/>
      <c r="F131" s="162"/>
      <c r="G131" s="162"/>
      <c r="H131" s="16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ht="12.75">
      <c r="A132" s="162"/>
      <c r="B132" s="162"/>
      <c r="C132" s="162"/>
      <c r="D132" s="162"/>
      <c r="E132" s="162"/>
      <c r="F132" s="162"/>
      <c r="G132" s="162"/>
      <c r="H132" s="16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ht="12.75">
      <c r="A133" s="162"/>
      <c r="B133" s="162"/>
      <c r="C133" s="162"/>
      <c r="D133" s="162"/>
      <c r="E133" s="162"/>
      <c r="F133" s="162"/>
      <c r="G133" s="162"/>
      <c r="H133" s="16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12.75">
      <c r="A134" s="162"/>
      <c r="B134" s="162"/>
      <c r="C134" s="162"/>
      <c r="D134" s="162"/>
      <c r="E134" s="162"/>
      <c r="F134" s="162"/>
      <c r="G134" s="162"/>
      <c r="H134" s="16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ht="12.75">
      <c r="A135" s="162"/>
      <c r="B135" s="162"/>
      <c r="C135" s="162"/>
      <c r="D135" s="162"/>
      <c r="E135" s="162"/>
      <c r="F135" s="162"/>
      <c r="G135" s="162"/>
      <c r="H135" s="16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ht="12.75">
      <c r="A136" s="162"/>
      <c r="B136" s="162"/>
      <c r="C136" s="162"/>
      <c r="D136" s="162"/>
      <c r="E136" s="162"/>
      <c r="F136" s="162"/>
      <c r="G136" s="162"/>
      <c r="H136" s="16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ht="12.75">
      <c r="A137" s="162"/>
      <c r="B137" s="162"/>
      <c r="C137" s="162"/>
      <c r="D137" s="162"/>
      <c r="E137" s="162"/>
      <c r="F137" s="162"/>
      <c r="G137" s="162"/>
      <c r="H137" s="16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ht="12.75">
      <c r="A138" s="162"/>
      <c r="B138" s="162"/>
      <c r="C138" s="162"/>
      <c r="D138" s="162"/>
      <c r="E138" s="162"/>
      <c r="F138" s="162"/>
      <c r="G138" s="162"/>
      <c r="H138" s="16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12.75">
      <c r="A139" s="162"/>
      <c r="B139" s="162"/>
      <c r="C139" s="162"/>
      <c r="D139" s="162"/>
      <c r="E139" s="162"/>
      <c r="F139" s="162"/>
      <c r="G139" s="162"/>
      <c r="H139" s="16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ht="12.75">
      <c r="A140" s="162"/>
      <c r="B140" s="162"/>
      <c r="C140" s="162"/>
      <c r="D140" s="162"/>
      <c r="E140" s="162"/>
      <c r="F140" s="162"/>
      <c r="G140" s="162"/>
      <c r="H140" s="16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ht="12.75">
      <c r="A141" s="162"/>
      <c r="B141" s="162"/>
      <c r="C141" s="162"/>
      <c r="D141" s="162"/>
      <c r="E141" s="162"/>
      <c r="F141" s="162"/>
      <c r="G141" s="162"/>
      <c r="H141" s="16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ht="12.75">
      <c r="A142" s="162"/>
      <c r="B142" s="162"/>
      <c r="C142" s="162"/>
      <c r="D142" s="162"/>
      <c r="E142" s="162"/>
      <c r="F142" s="162"/>
      <c r="G142" s="162"/>
      <c r="H142" s="16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ht="12.75">
      <c r="A143" s="162"/>
      <c r="B143" s="162"/>
      <c r="C143" s="162"/>
      <c r="D143" s="162"/>
      <c r="E143" s="162"/>
      <c r="F143" s="162"/>
      <c r="G143" s="162"/>
      <c r="H143" s="16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ht="12.75">
      <c r="A144" s="162"/>
      <c r="B144" s="162"/>
      <c r="C144" s="162"/>
      <c r="D144" s="162"/>
      <c r="E144" s="162"/>
      <c r="F144" s="162"/>
      <c r="G144" s="162"/>
      <c r="H144" s="16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ht="12.75">
      <c r="A145" s="162"/>
      <c r="B145" s="162"/>
      <c r="C145" s="162"/>
      <c r="D145" s="162"/>
      <c r="E145" s="162"/>
      <c r="F145" s="162"/>
      <c r="G145" s="162"/>
      <c r="H145" s="16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ht="12.75">
      <c r="A146" s="162"/>
      <c r="B146" s="162"/>
      <c r="C146" s="162"/>
      <c r="D146" s="162"/>
      <c r="E146" s="162"/>
      <c r="F146" s="162"/>
      <c r="G146" s="162"/>
      <c r="H146" s="16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2.75">
      <c r="A147" s="162"/>
      <c r="B147" s="162"/>
      <c r="C147" s="162"/>
      <c r="D147" s="162"/>
      <c r="E147" s="162"/>
      <c r="F147" s="162"/>
      <c r="G147" s="162"/>
      <c r="H147" s="16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2.75">
      <c r="A148" s="162"/>
      <c r="B148" s="162"/>
      <c r="C148" s="162"/>
      <c r="D148" s="162"/>
      <c r="E148" s="162"/>
      <c r="F148" s="162"/>
      <c r="G148" s="162"/>
      <c r="H148" s="16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2.75">
      <c r="A149" s="162"/>
      <c r="B149" s="162"/>
      <c r="C149" s="162"/>
      <c r="D149" s="162"/>
      <c r="E149" s="162"/>
      <c r="F149" s="162"/>
      <c r="G149" s="162"/>
      <c r="H149" s="16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2.75">
      <c r="A150" s="162"/>
      <c r="B150" s="162"/>
      <c r="C150" s="162"/>
      <c r="D150" s="162"/>
      <c r="E150" s="162"/>
      <c r="F150" s="162"/>
      <c r="G150" s="162"/>
      <c r="H150" s="16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2.75">
      <c r="A151" s="162"/>
      <c r="B151" s="162"/>
      <c r="C151" s="162"/>
      <c r="D151" s="162"/>
      <c r="E151" s="162"/>
      <c r="F151" s="162"/>
      <c r="G151" s="162"/>
      <c r="H151" s="16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2.75">
      <c r="A152" s="162"/>
      <c r="B152" s="162"/>
      <c r="C152" s="162"/>
      <c r="D152" s="162"/>
      <c r="E152" s="162"/>
      <c r="F152" s="162"/>
      <c r="G152" s="162"/>
      <c r="H152" s="16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2.75">
      <c r="A153" s="162"/>
      <c r="B153" s="162"/>
      <c r="C153" s="162"/>
      <c r="D153" s="162"/>
      <c r="E153" s="162"/>
      <c r="F153" s="162"/>
      <c r="G153" s="162"/>
      <c r="H153" s="16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2.75">
      <c r="A154" s="162"/>
      <c r="B154" s="162"/>
      <c r="C154" s="162"/>
      <c r="D154" s="162"/>
      <c r="E154" s="162"/>
      <c r="F154" s="162"/>
      <c r="G154" s="162"/>
      <c r="H154" s="16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2.75">
      <c r="A155" s="162"/>
      <c r="B155" s="162"/>
      <c r="C155" s="162"/>
      <c r="D155" s="162"/>
      <c r="E155" s="162"/>
      <c r="F155" s="162"/>
      <c r="G155" s="162"/>
      <c r="H155" s="16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41" ht="12.75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</row>
    <row r="157" spans="1:41" ht="12.75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</row>
    <row r="158" spans="1:41" ht="12.75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</row>
    <row r="159" spans="1:41" ht="12.75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</row>
    <row r="160" spans="1:41" ht="12.75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</row>
    <row r="161" spans="1:41" ht="12.75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</row>
    <row r="162" spans="1:41" ht="12.75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</row>
    <row r="163" spans="1:41" ht="12.75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</row>
    <row r="164" spans="1:41" ht="12.75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</row>
    <row r="165" spans="1:41" ht="12.75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</row>
    <row r="166" spans="1:41" ht="12.75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</row>
    <row r="167" spans="1:41" ht="12.75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</row>
    <row r="168" spans="1:41" ht="12.75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</row>
    <row r="169" spans="1:41" ht="12.75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</row>
    <row r="170" spans="1:41" ht="12.75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</row>
    <row r="171" spans="1:41" ht="12.75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</row>
    <row r="172" spans="1:41" ht="12.75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</row>
    <row r="173" spans="1:41" ht="12.75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</row>
    <row r="174" spans="1:41" ht="12.75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</row>
    <row r="175" spans="1:41" ht="12.75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</row>
    <row r="176" spans="1:41" ht="12.75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</row>
    <row r="177" spans="1:41" ht="12.75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</row>
    <row r="178" spans="1:41" ht="12.75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</row>
    <row r="179" spans="1:41" ht="12.75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</row>
    <row r="180" spans="1:41" ht="12.75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</row>
    <row r="181" spans="1:41" ht="12.75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</row>
    <row r="182" spans="1:41" ht="12.75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</row>
    <row r="183" spans="1:41" ht="12.75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</row>
    <row r="184" spans="1:41" ht="12.75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</row>
    <row r="185" spans="1:41" ht="12.75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</row>
    <row r="186" spans="1:41" ht="12.75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</row>
    <row r="187" spans="1:41" ht="12.75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</row>
    <row r="188" spans="1:41" ht="12.75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</row>
    <row r="189" spans="1:41" ht="12.75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</row>
    <row r="190" spans="1:41" ht="12.75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</row>
    <row r="191" spans="1:41" ht="12.75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</row>
    <row r="192" spans="1:41" ht="12.75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</row>
    <row r="193" spans="1:41" ht="12.75">
      <c r="A193" s="162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</row>
    <row r="194" spans="1:41" ht="12.75">
      <c r="A194" s="162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</row>
    <row r="195" spans="1:41" ht="12.75">
      <c r="A195" s="162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</row>
    <row r="196" spans="1:41" ht="12.75">
      <c r="A196" s="162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</row>
    <row r="197" spans="1:41" ht="12.75">
      <c r="A197" s="162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</row>
    <row r="198" spans="1:41" ht="12.75">
      <c r="A198" s="162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</row>
    <row r="199" spans="1:41" ht="12.75">
      <c r="A199" s="162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</row>
    <row r="200" spans="1:41" ht="12.75">
      <c r="A200" s="162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</row>
    <row r="201" spans="1:41" ht="12.75">
      <c r="A201" s="162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</row>
    <row r="202" spans="1:41" ht="12.75">
      <c r="A202" s="162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</row>
    <row r="203" spans="1:41" ht="12.75">
      <c r="A203" s="162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</row>
    <row r="204" spans="1:41" ht="12.75">
      <c r="A204" s="162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</row>
    <row r="205" spans="1:41" ht="12.75">
      <c r="A205" s="162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</row>
    <row r="206" spans="1:41" ht="12.75">
      <c r="A206" s="162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</row>
    <row r="207" spans="1:41" ht="12.75">
      <c r="A207" s="162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</row>
    <row r="208" spans="1:41" ht="12.75">
      <c r="A208" s="162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</row>
    <row r="209" spans="1:41" ht="12.75">
      <c r="A209" s="162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2"/>
      <c r="AN209" s="162"/>
      <c r="AO209" s="162"/>
    </row>
    <row r="210" spans="1:41" ht="12.75">
      <c r="A210" s="162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</row>
  </sheetData>
  <mergeCells count="18">
    <mergeCell ref="A16:B16"/>
    <mergeCell ref="C16:E16"/>
    <mergeCell ref="F16:H16"/>
    <mergeCell ref="C1:E1"/>
    <mergeCell ref="C2:E2"/>
    <mergeCell ref="C3:E3"/>
    <mergeCell ref="B1:B2"/>
    <mergeCell ref="A5:H5"/>
    <mergeCell ref="H6:H7"/>
    <mergeCell ref="A6:A7"/>
    <mergeCell ref="C15:D15"/>
    <mergeCell ref="B8:C8"/>
    <mergeCell ref="G6:G7"/>
    <mergeCell ref="F6:F7"/>
    <mergeCell ref="B6:B7"/>
    <mergeCell ref="C6:C7"/>
    <mergeCell ref="D6:D7"/>
    <mergeCell ref="E6:E7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5"/>
  </sheetPr>
  <dimension ref="A1:AR136"/>
  <sheetViews>
    <sheetView rightToLeft="1" zoomScale="70" zoomScaleNormal="70" workbookViewId="0" topLeftCell="A1">
      <selection activeCell="A5" sqref="A5:H5"/>
    </sheetView>
  </sheetViews>
  <sheetFormatPr defaultColWidth="9.140625" defaultRowHeight="12.75"/>
  <cols>
    <col min="1" max="1" width="4.57421875" style="0" customWidth="1"/>
    <col min="2" max="2" width="47.7109375" style="0" customWidth="1"/>
    <col min="3" max="3" width="12.7109375" style="0" customWidth="1"/>
    <col min="4" max="4" width="7.7109375" style="0" customWidth="1"/>
    <col min="5" max="5" width="12.7109375" style="0" customWidth="1"/>
    <col min="6" max="6" width="10.7109375" style="0" customWidth="1"/>
    <col min="7" max="7" width="15.7109375" style="0" customWidth="1"/>
    <col min="8" max="8" width="17.28125" style="0" customWidth="1"/>
  </cols>
  <sheetData>
    <row r="1" spans="1:44" ht="18" customHeight="1">
      <c r="A1" s="13"/>
      <c r="B1" s="312" t="s">
        <v>194</v>
      </c>
      <c r="C1" s="319" t="s">
        <v>188</v>
      </c>
      <c r="D1" s="319"/>
      <c r="E1" s="319"/>
      <c r="F1" s="18"/>
      <c r="G1" s="18" t="s">
        <v>190</v>
      </c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8" customHeight="1">
      <c r="A2" s="15"/>
      <c r="B2" s="313"/>
      <c r="C2" s="320" t="s">
        <v>193</v>
      </c>
      <c r="D2" s="320"/>
      <c r="E2" s="320"/>
      <c r="F2" s="20"/>
      <c r="G2" s="20" t="s">
        <v>191</v>
      </c>
      <c r="H2" s="259" t="s">
        <v>67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8" customHeight="1" thickBot="1">
      <c r="A3" s="16"/>
      <c r="B3" s="33" t="s">
        <v>195</v>
      </c>
      <c r="C3" s="318" t="s">
        <v>189</v>
      </c>
      <c r="D3" s="318"/>
      <c r="E3" s="318"/>
      <c r="F3" s="23"/>
      <c r="G3" s="23" t="s">
        <v>192</v>
      </c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9:44" ht="7.5" customHeight="1" thickBot="1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31.5" customHeight="1" thickBot="1">
      <c r="A5" s="416" t="s">
        <v>163</v>
      </c>
      <c r="B5" s="417"/>
      <c r="C5" s="417"/>
      <c r="D5" s="417"/>
      <c r="E5" s="417"/>
      <c r="F5" s="417"/>
      <c r="G5" s="417"/>
      <c r="H5" s="4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8.75" customHeight="1">
      <c r="A6" s="422" t="s">
        <v>184</v>
      </c>
      <c r="B6" s="413" t="s">
        <v>183</v>
      </c>
      <c r="C6" s="419" t="s">
        <v>237</v>
      </c>
      <c r="D6" s="414" t="s">
        <v>238</v>
      </c>
      <c r="E6" s="414" t="s">
        <v>166</v>
      </c>
      <c r="F6" s="414" t="s">
        <v>239</v>
      </c>
      <c r="G6" s="412" t="s">
        <v>167</v>
      </c>
      <c r="H6" s="420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8.75" customHeight="1" thickBot="1">
      <c r="A7" s="423"/>
      <c r="B7" s="413"/>
      <c r="C7" s="419"/>
      <c r="D7" s="415"/>
      <c r="E7" s="415"/>
      <c r="F7" s="415"/>
      <c r="G7" s="413"/>
      <c r="H7" s="4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" customHeight="1" thickBot="1">
      <c r="A8" s="45"/>
      <c r="B8" s="58"/>
      <c r="C8" s="59"/>
      <c r="D8" s="60"/>
      <c r="E8" s="61"/>
      <c r="F8" s="62"/>
      <c r="G8" s="63"/>
      <c r="H8" s="16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34.5" customHeight="1" thickBot="1">
      <c r="A9" s="142"/>
      <c r="B9" s="410" t="s">
        <v>33</v>
      </c>
      <c r="C9" s="411"/>
      <c r="D9" s="87"/>
      <c r="E9" s="26"/>
      <c r="F9" s="24"/>
      <c r="G9" s="25"/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36" customHeight="1">
      <c r="A10" s="57">
        <v>1</v>
      </c>
      <c r="B10" s="109" t="s">
        <v>34</v>
      </c>
      <c r="C10" s="80" t="s">
        <v>64</v>
      </c>
      <c r="D10" s="87" t="s">
        <v>288</v>
      </c>
      <c r="E10" s="152">
        <v>82000</v>
      </c>
      <c r="F10" s="50">
        <f>'[2]متره ص(40)'!$K$24</f>
        <v>232.64999999999998</v>
      </c>
      <c r="G10" s="51">
        <f>ROUND(E10*F10,0)</f>
        <v>19077300</v>
      </c>
      <c r="H10" s="16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36" customHeight="1">
      <c r="A11" s="57">
        <v>2</v>
      </c>
      <c r="B11" s="153" t="s">
        <v>35</v>
      </c>
      <c r="C11" s="80" t="s">
        <v>65</v>
      </c>
      <c r="D11" s="87" t="s">
        <v>288</v>
      </c>
      <c r="E11" s="49">
        <v>68500</v>
      </c>
      <c r="F11" s="50">
        <f>'[2]متره ص(41)'!$K$16</f>
        <v>52.25</v>
      </c>
      <c r="G11" s="51">
        <f>ROUND(E11*F11,0)</f>
        <v>3579125</v>
      </c>
      <c r="H11" s="2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36" customHeight="1" thickBot="1">
      <c r="A12" s="57">
        <v>3</v>
      </c>
      <c r="B12" s="111" t="s">
        <v>36</v>
      </c>
      <c r="C12" s="155" t="s">
        <v>66</v>
      </c>
      <c r="D12" s="86" t="s">
        <v>288</v>
      </c>
      <c r="E12" s="69">
        <v>72500</v>
      </c>
      <c r="F12" s="123">
        <f>'[2]متره ص(42)'!$K$15</f>
        <v>158.41</v>
      </c>
      <c r="G12" s="68">
        <f>ROUND(E12*F12,0)</f>
        <v>11484725</v>
      </c>
      <c r="H12" s="2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36" customHeight="1" thickBot="1">
      <c r="A13" s="57"/>
      <c r="B13" s="201"/>
      <c r="C13" s="408" t="s">
        <v>37</v>
      </c>
      <c r="D13" s="409"/>
      <c r="E13" s="188"/>
      <c r="F13" s="188"/>
      <c r="G13" s="189">
        <f>SUM(G10:G12)</f>
        <v>34141150</v>
      </c>
      <c r="H13" s="2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36" customHeight="1" thickBot="1">
      <c r="A14" s="142"/>
      <c r="B14" s="410" t="s">
        <v>256</v>
      </c>
      <c r="C14" s="433"/>
      <c r="D14" s="34"/>
      <c r="E14" s="42"/>
      <c r="F14" s="42"/>
      <c r="G14" s="195"/>
      <c r="H14" s="2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36" customHeight="1">
      <c r="A15" s="57">
        <v>1</v>
      </c>
      <c r="B15" s="154" t="s">
        <v>258</v>
      </c>
      <c r="C15" s="80" t="s">
        <v>257</v>
      </c>
      <c r="D15" s="87" t="s">
        <v>288</v>
      </c>
      <c r="E15" s="49">
        <v>57700</v>
      </c>
      <c r="F15" s="50">
        <f>'[2]متره ص(42)'!$K$22</f>
        <v>190.6</v>
      </c>
      <c r="G15" s="51">
        <f>ROUND(E15*F15,0)</f>
        <v>10997620</v>
      </c>
      <c r="H15" s="2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36" customHeight="1" thickBot="1">
      <c r="A16" s="57"/>
      <c r="B16" s="153"/>
      <c r="C16" s="155"/>
      <c r="D16" s="156"/>
      <c r="E16" s="157"/>
      <c r="F16" s="158"/>
      <c r="G16" s="159"/>
      <c r="H16" s="2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36" customHeight="1" thickBot="1">
      <c r="A17" s="57"/>
      <c r="B17" s="202"/>
      <c r="C17" s="408" t="s">
        <v>259</v>
      </c>
      <c r="D17" s="409"/>
      <c r="E17" s="188"/>
      <c r="F17" s="188"/>
      <c r="G17" s="189">
        <f>SUM(G15:G16)</f>
        <v>10997620</v>
      </c>
      <c r="H17" s="20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39" customHeight="1" thickBot="1">
      <c r="A18" s="424" t="s">
        <v>185</v>
      </c>
      <c r="B18" s="425"/>
      <c r="C18" s="427" t="s">
        <v>186</v>
      </c>
      <c r="D18" s="427"/>
      <c r="E18" s="425"/>
      <c r="F18" s="434" t="s">
        <v>187</v>
      </c>
      <c r="G18" s="434"/>
      <c r="H18" s="42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31.5" customHeight="1">
      <c r="A19" s="162"/>
      <c r="B19" s="162"/>
      <c r="C19" s="162"/>
      <c r="D19" s="162"/>
      <c r="E19" s="162"/>
      <c r="F19" s="162"/>
      <c r="G19" s="162"/>
      <c r="H19" s="16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31.5" customHeight="1">
      <c r="A20" s="162"/>
      <c r="B20" s="162"/>
      <c r="C20" s="162"/>
      <c r="D20" s="162"/>
      <c r="E20" s="162"/>
      <c r="F20" s="162"/>
      <c r="G20" s="162"/>
      <c r="H20" s="16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31.5" customHeight="1">
      <c r="A21" s="162"/>
      <c r="B21" s="162"/>
      <c r="C21" s="162"/>
      <c r="D21" s="162"/>
      <c r="E21" s="162"/>
      <c r="F21" s="162"/>
      <c r="G21" s="162"/>
      <c r="H21" s="16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31.5" customHeight="1">
      <c r="A22" s="162"/>
      <c r="B22" s="162"/>
      <c r="C22" s="162"/>
      <c r="D22" s="162"/>
      <c r="E22" s="162"/>
      <c r="F22" s="162"/>
      <c r="G22" s="162"/>
      <c r="H22" s="16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31.5" customHeight="1">
      <c r="A23" s="162"/>
      <c r="B23" s="162"/>
      <c r="C23" s="162"/>
      <c r="D23" s="162"/>
      <c r="E23" s="162"/>
      <c r="F23" s="162"/>
      <c r="G23" s="162"/>
      <c r="H23" s="16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31.5" customHeight="1">
      <c r="A24" s="162"/>
      <c r="B24" s="162"/>
      <c r="C24" s="162"/>
      <c r="D24" s="162"/>
      <c r="E24" s="162"/>
      <c r="F24" s="162"/>
      <c r="G24" s="162"/>
      <c r="H24" s="16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31.5" customHeight="1">
      <c r="A25" s="162"/>
      <c r="B25" s="162"/>
      <c r="C25" s="162"/>
      <c r="D25" s="162"/>
      <c r="E25" s="162"/>
      <c r="F25" s="162"/>
      <c r="G25" s="162"/>
      <c r="H25" s="16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31.5" customHeight="1">
      <c r="A26" s="162"/>
      <c r="B26" s="162"/>
      <c r="C26" s="162"/>
      <c r="D26" s="162"/>
      <c r="E26" s="162"/>
      <c r="F26" s="162"/>
      <c r="G26" s="162"/>
      <c r="H26" s="16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31.5" customHeight="1">
      <c r="A27" s="162"/>
      <c r="B27" s="162"/>
      <c r="C27" s="162"/>
      <c r="D27" s="162"/>
      <c r="E27" s="162"/>
      <c r="F27" s="162"/>
      <c r="G27" s="162"/>
      <c r="H27" s="16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31.5" customHeight="1">
      <c r="A28" s="162"/>
      <c r="B28" s="162"/>
      <c r="C28" s="162"/>
      <c r="D28" s="162"/>
      <c r="E28" s="162"/>
      <c r="F28" s="162"/>
      <c r="G28" s="162"/>
      <c r="H28" s="16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31.5" customHeight="1">
      <c r="A29" s="162"/>
      <c r="B29" s="162"/>
      <c r="C29" s="162"/>
      <c r="D29" s="162"/>
      <c r="E29" s="162"/>
      <c r="F29" s="162"/>
      <c r="G29" s="162"/>
      <c r="H29" s="16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31.5" customHeight="1">
      <c r="A30" s="162"/>
      <c r="B30" s="162"/>
      <c r="C30" s="162"/>
      <c r="D30" s="162"/>
      <c r="E30" s="162"/>
      <c r="F30" s="162"/>
      <c r="G30" s="162"/>
      <c r="H30" s="16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31.5" customHeight="1">
      <c r="A31" s="162"/>
      <c r="B31" s="162"/>
      <c r="C31" s="162"/>
      <c r="D31" s="162"/>
      <c r="E31" s="162"/>
      <c r="F31" s="162"/>
      <c r="G31" s="162"/>
      <c r="H31" s="16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31.5" customHeight="1">
      <c r="A32" s="162"/>
      <c r="B32" s="162"/>
      <c r="C32" s="162"/>
      <c r="D32" s="162"/>
      <c r="E32" s="162"/>
      <c r="F32" s="162"/>
      <c r="G32" s="162"/>
      <c r="H32" s="16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31.5" customHeight="1">
      <c r="A33" s="162"/>
      <c r="B33" s="162"/>
      <c r="C33" s="162"/>
      <c r="D33" s="162"/>
      <c r="E33" s="162"/>
      <c r="F33" s="162"/>
      <c r="G33" s="162"/>
      <c r="H33" s="16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31.5" customHeight="1">
      <c r="A34" s="162"/>
      <c r="B34" s="162"/>
      <c r="C34" s="162"/>
      <c r="D34" s="162"/>
      <c r="E34" s="162"/>
      <c r="F34" s="162"/>
      <c r="G34" s="162"/>
      <c r="H34" s="16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31.5" customHeight="1">
      <c r="A35" s="162"/>
      <c r="B35" s="162"/>
      <c r="C35" s="162"/>
      <c r="D35" s="162"/>
      <c r="E35" s="162"/>
      <c r="F35" s="162"/>
      <c r="G35" s="162"/>
      <c r="H35" s="16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31.5" customHeight="1">
      <c r="A36" s="162"/>
      <c r="B36" s="162"/>
      <c r="C36" s="162"/>
      <c r="D36" s="162"/>
      <c r="E36" s="162"/>
      <c r="F36" s="162"/>
      <c r="G36" s="162"/>
      <c r="H36" s="16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31.5" customHeight="1">
      <c r="A37" s="162"/>
      <c r="B37" s="162"/>
      <c r="C37" s="162"/>
      <c r="D37" s="162"/>
      <c r="E37" s="162"/>
      <c r="F37" s="162"/>
      <c r="G37" s="162"/>
      <c r="H37" s="16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31.5" customHeight="1">
      <c r="A38" s="162"/>
      <c r="B38" s="162"/>
      <c r="C38" s="162"/>
      <c r="D38" s="162"/>
      <c r="E38" s="162"/>
      <c r="F38" s="162"/>
      <c r="G38" s="162"/>
      <c r="H38" s="16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31.5" customHeight="1">
      <c r="A39" s="162"/>
      <c r="B39" s="162"/>
      <c r="C39" s="162"/>
      <c r="D39" s="162"/>
      <c r="E39" s="162"/>
      <c r="F39" s="162"/>
      <c r="G39" s="162"/>
      <c r="H39" s="16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2.75">
      <c r="A40" s="162"/>
      <c r="B40" s="162"/>
      <c r="C40" s="162"/>
      <c r="D40" s="162"/>
      <c r="E40" s="162"/>
      <c r="F40" s="162"/>
      <c r="G40" s="162"/>
      <c r="H40" s="16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2.75">
      <c r="A41" s="162"/>
      <c r="B41" s="162"/>
      <c r="C41" s="162"/>
      <c r="D41" s="162"/>
      <c r="E41" s="162"/>
      <c r="F41" s="162"/>
      <c r="G41" s="162"/>
      <c r="H41" s="16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2.75">
      <c r="A42" s="162"/>
      <c r="B42" s="162"/>
      <c r="C42" s="162"/>
      <c r="D42" s="162"/>
      <c r="E42" s="162"/>
      <c r="F42" s="162"/>
      <c r="G42" s="162"/>
      <c r="H42" s="16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2.75">
      <c r="A43" s="162"/>
      <c r="B43" s="162"/>
      <c r="C43" s="162"/>
      <c r="D43" s="162"/>
      <c r="E43" s="162"/>
      <c r="F43" s="162"/>
      <c r="G43" s="162"/>
      <c r="H43" s="16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2.75">
      <c r="A44" s="162"/>
      <c r="B44" s="162"/>
      <c r="C44" s="162"/>
      <c r="D44" s="162"/>
      <c r="E44" s="162"/>
      <c r="F44" s="162"/>
      <c r="G44" s="162"/>
      <c r="H44" s="16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2.75">
      <c r="A45" s="162"/>
      <c r="B45" s="162"/>
      <c r="C45" s="162"/>
      <c r="D45" s="162"/>
      <c r="E45" s="162"/>
      <c r="F45" s="162"/>
      <c r="G45" s="162"/>
      <c r="H45" s="16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2.75">
      <c r="A46" s="162"/>
      <c r="B46" s="162"/>
      <c r="C46" s="162"/>
      <c r="D46" s="162"/>
      <c r="E46" s="162"/>
      <c r="F46" s="162"/>
      <c r="G46" s="162"/>
      <c r="H46" s="16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2.75">
      <c r="A47" s="162"/>
      <c r="B47" s="162"/>
      <c r="C47" s="162"/>
      <c r="D47" s="162"/>
      <c r="E47" s="162"/>
      <c r="F47" s="162"/>
      <c r="G47" s="162"/>
      <c r="H47" s="16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2.75">
      <c r="A48" s="162"/>
      <c r="B48" s="162"/>
      <c r="C48" s="162"/>
      <c r="D48" s="162"/>
      <c r="E48" s="162"/>
      <c r="F48" s="162"/>
      <c r="G48" s="162"/>
      <c r="H48" s="16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2.75">
      <c r="A49" s="162"/>
      <c r="B49" s="162"/>
      <c r="C49" s="162"/>
      <c r="D49" s="162"/>
      <c r="E49" s="162"/>
      <c r="F49" s="162"/>
      <c r="G49" s="162"/>
      <c r="H49" s="16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2.75">
      <c r="A50" s="162"/>
      <c r="B50" s="162"/>
      <c r="C50" s="162"/>
      <c r="D50" s="162"/>
      <c r="E50" s="162"/>
      <c r="F50" s="162"/>
      <c r="G50" s="162"/>
      <c r="H50" s="16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2.75">
      <c r="A51" s="162"/>
      <c r="B51" s="162"/>
      <c r="C51" s="162"/>
      <c r="D51" s="162"/>
      <c r="E51" s="162"/>
      <c r="F51" s="162"/>
      <c r="G51" s="162"/>
      <c r="H51" s="16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2.75">
      <c r="A52" s="162"/>
      <c r="B52" s="162"/>
      <c r="C52" s="162"/>
      <c r="D52" s="162"/>
      <c r="E52" s="162"/>
      <c r="F52" s="162"/>
      <c r="G52" s="162"/>
      <c r="H52" s="16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2.75">
      <c r="A53" s="162"/>
      <c r="B53" s="162"/>
      <c r="C53" s="162"/>
      <c r="D53" s="162"/>
      <c r="E53" s="162"/>
      <c r="F53" s="162"/>
      <c r="G53" s="162"/>
      <c r="H53" s="16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2.75">
      <c r="A54" s="162"/>
      <c r="B54" s="162"/>
      <c r="C54" s="162"/>
      <c r="D54" s="162"/>
      <c r="E54" s="162"/>
      <c r="F54" s="162"/>
      <c r="G54" s="162"/>
      <c r="H54" s="16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2.75">
      <c r="A55" s="162"/>
      <c r="B55" s="162"/>
      <c r="C55" s="162"/>
      <c r="D55" s="162"/>
      <c r="E55" s="162"/>
      <c r="F55" s="162"/>
      <c r="G55" s="162"/>
      <c r="H55" s="16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2.75">
      <c r="A56" s="162"/>
      <c r="B56" s="162"/>
      <c r="C56" s="162"/>
      <c r="D56" s="162"/>
      <c r="E56" s="162"/>
      <c r="F56" s="162"/>
      <c r="G56" s="162"/>
      <c r="H56" s="16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2.75">
      <c r="A57" s="162"/>
      <c r="B57" s="162"/>
      <c r="C57" s="162"/>
      <c r="D57" s="162"/>
      <c r="E57" s="162"/>
      <c r="F57" s="162"/>
      <c r="G57" s="162"/>
      <c r="H57" s="16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2.75">
      <c r="A58" s="162"/>
      <c r="B58" s="162"/>
      <c r="C58" s="162"/>
      <c r="D58" s="162"/>
      <c r="E58" s="162"/>
      <c r="F58" s="162"/>
      <c r="G58" s="162"/>
      <c r="H58" s="16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2.75">
      <c r="A59" s="162"/>
      <c r="B59" s="162"/>
      <c r="C59" s="162"/>
      <c r="D59" s="162"/>
      <c r="E59" s="162"/>
      <c r="F59" s="162"/>
      <c r="G59" s="162"/>
      <c r="H59" s="16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2.75">
      <c r="A60" s="162"/>
      <c r="B60" s="162"/>
      <c r="C60" s="162"/>
      <c r="D60" s="162"/>
      <c r="E60" s="162"/>
      <c r="F60" s="162"/>
      <c r="G60" s="162"/>
      <c r="H60" s="16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2.75">
      <c r="A61" s="162"/>
      <c r="B61" s="162"/>
      <c r="C61" s="162"/>
      <c r="D61" s="162"/>
      <c r="E61" s="162"/>
      <c r="F61" s="162"/>
      <c r="G61" s="162"/>
      <c r="H61" s="16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2.75">
      <c r="A62" s="162"/>
      <c r="B62" s="162"/>
      <c r="C62" s="162"/>
      <c r="D62" s="162"/>
      <c r="E62" s="162"/>
      <c r="F62" s="162"/>
      <c r="G62" s="162"/>
      <c r="H62" s="16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2.75">
      <c r="A63" s="162"/>
      <c r="B63" s="162"/>
      <c r="C63" s="162"/>
      <c r="D63" s="162"/>
      <c r="E63" s="162"/>
      <c r="F63" s="162"/>
      <c r="G63" s="162"/>
      <c r="H63" s="16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2.75">
      <c r="A64" s="162"/>
      <c r="B64" s="162"/>
      <c r="C64" s="162"/>
      <c r="D64" s="162"/>
      <c r="E64" s="162"/>
      <c r="F64" s="162"/>
      <c r="G64" s="162"/>
      <c r="H64" s="16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2.75">
      <c r="A65" s="162"/>
      <c r="B65" s="162"/>
      <c r="C65" s="162"/>
      <c r="D65" s="162"/>
      <c r="E65" s="162"/>
      <c r="F65" s="162"/>
      <c r="G65" s="162"/>
      <c r="H65" s="16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2.75">
      <c r="A66" s="162"/>
      <c r="B66" s="162"/>
      <c r="C66" s="162"/>
      <c r="D66" s="162"/>
      <c r="E66" s="162"/>
      <c r="F66" s="162"/>
      <c r="G66" s="162"/>
      <c r="H66" s="16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2.75">
      <c r="A67" s="162"/>
      <c r="B67" s="162"/>
      <c r="C67" s="162"/>
      <c r="D67" s="162"/>
      <c r="E67" s="162"/>
      <c r="F67" s="162"/>
      <c r="G67" s="162"/>
      <c r="H67" s="16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2.75">
      <c r="A68" s="162"/>
      <c r="B68" s="162"/>
      <c r="C68" s="162"/>
      <c r="D68" s="162"/>
      <c r="E68" s="162"/>
      <c r="F68" s="162"/>
      <c r="G68" s="162"/>
      <c r="H68" s="16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2.75">
      <c r="A69" s="162"/>
      <c r="B69" s="162"/>
      <c r="C69" s="162"/>
      <c r="D69" s="162"/>
      <c r="E69" s="162"/>
      <c r="F69" s="162"/>
      <c r="G69" s="162"/>
      <c r="H69" s="16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2.75">
      <c r="A70" s="162"/>
      <c r="B70" s="162"/>
      <c r="C70" s="162"/>
      <c r="D70" s="162"/>
      <c r="E70" s="162"/>
      <c r="F70" s="162"/>
      <c r="G70" s="162"/>
      <c r="H70" s="16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2.75">
      <c r="A71" s="162"/>
      <c r="B71" s="162"/>
      <c r="C71" s="162"/>
      <c r="D71" s="162"/>
      <c r="E71" s="162"/>
      <c r="F71" s="162"/>
      <c r="G71" s="162"/>
      <c r="H71" s="16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2.75">
      <c r="A72" s="162"/>
      <c r="B72" s="162"/>
      <c r="C72" s="162"/>
      <c r="D72" s="162"/>
      <c r="E72" s="162"/>
      <c r="F72" s="162"/>
      <c r="G72" s="162"/>
      <c r="H72" s="16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2.75">
      <c r="A73" s="162"/>
      <c r="B73" s="162"/>
      <c r="C73" s="162"/>
      <c r="D73" s="162"/>
      <c r="E73" s="162"/>
      <c r="F73" s="162"/>
      <c r="G73" s="162"/>
      <c r="H73" s="16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2.75">
      <c r="A74" s="162"/>
      <c r="B74" s="162"/>
      <c r="C74" s="162"/>
      <c r="D74" s="162"/>
      <c r="E74" s="162"/>
      <c r="F74" s="162"/>
      <c r="G74" s="162"/>
      <c r="H74" s="16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2.75">
      <c r="A75" s="162"/>
      <c r="B75" s="162"/>
      <c r="C75" s="162"/>
      <c r="D75" s="162"/>
      <c r="E75" s="162"/>
      <c r="F75" s="162"/>
      <c r="G75" s="162"/>
      <c r="H75" s="16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2.75">
      <c r="A76" s="162"/>
      <c r="B76" s="162"/>
      <c r="C76" s="162"/>
      <c r="D76" s="162"/>
      <c r="E76" s="162"/>
      <c r="F76" s="162"/>
      <c r="G76" s="162"/>
      <c r="H76" s="16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12.75">
      <c r="A77" s="162"/>
      <c r="B77" s="162"/>
      <c r="C77" s="162"/>
      <c r="D77" s="162"/>
      <c r="E77" s="162"/>
      <c r="F77" s="162"/>
      <c r="G77" s="162"/>
      <c r="H77" s="16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2.75">
      <c r="A78" s="162"/>
      <c r="B78" s="162"/>
      <c r="C78" s="162"/>
      <c r="D78" s="162"/>
      <c r="E78" s="162"/>
      <c r="F78" s="162"/>
      <c r="G78" s="162"/>
      <c r="H78" s="16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2.75">
      <c r="A79" s="162"/>
      <c r="B79" s="162"/>
      <c r="C79" s="162"/>
      <c r="D79" s="162"/>
      <c r="E79" s="162"/>
      <c r="F79" s="162"/>
      <c r="G79" s="162"/>
      <c r="H79" s="16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2.75">
      <c r="A80" s="162"/>
      <c r="B80" s="162"/>
      <c r="C80" s="162"/>
      <c r="D80" s="162"/>
      <c r="E80" s="162"/>
      <c r="F80" s="162"/>
      <c r="G80" s="162"/>
      <c r="H80" s="16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2.75">
      <c r="A81" s="162"/>
      <c r="B81" s="162"/>
      <c r="C81" s="162"/>
      <c r="D81" s="162"/>
      <c r="E81" s="162"/>
      <c r="F81" s="162"/>
      <c r="G81" s="162"/>
      <c r="H81" s="16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2.75">
      <c r="A82" s="162"/>
      <c r="B82" s="162"/>
      <c r="C82" s="162"/>
      <c r="D82" s="162"/>
      <c r="E82" s="162"/>
      <c r="F82" s="162"/>
      <c r="G82" s="162"/>
      <c r="H82" s="16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2.75">
      <c r="A83" s="162"/>
      <c r="B83" s="162"/>
      <c r="C83" s="162"/>
      <c r="D83" s="162"/>
      <c r="E83" s="162"/>
      <c r="F83" s="162"/>
      <c r="G83" s="162"/>
      <c r="H83" s="16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2.75">
      <c r="A84" s="162"/>
      <c r="B84" s="162"/>
      <c r="C84" s="162"/>
      <c r="D84" s="162"/>
      <c r="E84" s="162"/>
      <c r="F84" s="162"/>
      <c r="G84" s="162"/>
      <c r="H84" s="16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2.75">
      <c r="A85" s="162"/>
      <c r="B85" s="162"/>
      <c r="C85" s="162"/>
      <c r="D85" s="162"/>
      <c r="E85" s="162"/>
      <c r="F85" s="162"/>
      <c r="G85" s="162"/>
      <c r="H85" s="16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2.75">
      <c r="A86" s="162"/>
      <c r="B86" s="162"/>
      <c r="C86" s="162"/>
      <c r="D86" s="162"/>
      <c r="E86" s="162"/>
      <c r="F86" s="162"/>
      <c r="G86" s="162"/>
      <c r="H86" s="16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2.75">
      <c r="A87" s="162"/>
      <c r="B87" s="162"/>
      <c r="C87" s="162"/>
      <c r="D87" s="162"/>
      <c r="E87" s="162"/>
      <c r="F87" s="162"/>
      <c r="G87" s="162"/>
      <c r="H87" s="16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2.75">
      <c r="A88" s="162"/>
      <c r="B88" s="162"/>
      <c r="C88" s="162"/>
      <c r="D88" s="162"/>
      <c r="E88" s="162"/>
      <c r="F88" s="162"/>
      <c r="G88" s="162"/>
      <c r="H88" s="16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2.75">
      <c r="A89" s="162"/>
      <c r="B89" s="162"/>
      <c r="C89" s="162"/>
      <c r="D89" s="162"/>
      <c r="E89" s="162"/>
      <c r="F89" s="162"/>
      <c r="G89" s="162"/>
      <c r="H89" s="16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2.75">
      <c r="A90" s="162"/>
      <c r="B90" s="162"/>
      <c r="C90" s="162"/>
      <c r="D90" s="162"/>
      <c r="E90" s="162"/>
      <c r="F90" s="162"/>
      <c r="G90" s="162"/>
      <c r="H90" s="16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2.75">
      <c r="A91" s="162"/>
      <c r="B91" s="162"/>
      <c r="C91" s="162"/>
      <c r="D91" s="162"/>
      <c r="E91" s="162"/>
      <c r="F91" s="162"/>
      <c r="G91" s="162"/>
      <c r="H91" s="16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2.75">
      <c r="A92" s="162"/>
      <c r="B92" s="162"/>
      <c r="C92" s="162"/>
      <c r="D92" s="162"/>
      <c r="E92" s="162"/>
      <c r="F92" s="162"/>
      <c r="G92" s="162"/>
      <c r="H92" s="16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2.75">
      <c r="A93" s="162"/>
      <c r="B93" s="162"/>
      <c r="C93" s="162"/>
      <c r="D93" s="162"/>
      <c r="E93" s="162"/>
      <c r="F93" s="162"/>
      <c r="G93" s="162"/>
      <c r="H93" s="16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2.75">
      <c r="A94" s="162"/>
      <c r="B94" s="162"/>
      <c r="C94" s="162"/>
      <c r="D94" s="162"/>
      <c r="E94" s="162"/>
      <c r="F94" s="162"/>
      <c r="G94" s="162"/>
      <c r="H94" s="16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2.75">
      <c r="A95" s="162"/>
      <c r="B95" s="162"/>
      <c r="C95" s="162"/>
      <c r="D95" s="162"/>
      <c r="E95" s="162"/>
      <c r="F95" s="162"/>
      <c r="G95" s="162"/>
      <c r="H95" s="16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2.75">
      <c r="A96" s="162"/>
      <c r="B96" s="162"/>
      <c r="C96" s="162"/>
      <c r="D96" s="162"/>
      <c r="E96" s="162"/>
      <c r="F96" s="162"/>
      <c r="G96" s="162"/>
      <c r="H96" s="16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2.75">
      <c r="A97" s="162"/>
      <c r="B97" s="162"/>
      <c r="C97" s="162"/>
      <c r="D97" s="162"/>
      <c r="E97" s="162"/>
      <c r="F97" s="162"/>
      <c r="G97" s="162"/>
      <c r="H97" s="16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2.75">
      <c r="A98" s="162"/>
      <c r="B98" s="162"/>
      <c r="C98" s="162"/>
      <c r="D98" s="162"/>
      <c r="E98" s="162"/>
      <c r="F98" s="162"/>
      <c r="G98" s="162"/>
      <c r="H98" s="16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2.75">
      <c r="A99" s="162"/>
      <c r="B99" s="162"/>
      <c r="C99" s="162"/>
      <c r="D99" s="162"/>
      <c r="E99" s="162"/>
      <c r="F99" s="162"/>
      <c r="G99" s="162"/>
      <c r="H99" s="16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2.75">
      <c r="A100" s="162"/>
      <c r="B100" s="162"/>
      <c r="C100" s="162"/>
      <c r="D100" s="162"/>
      <c r="E100" s="162"/>
      <c r="F100" s="162"/>
      <c r="G100" s="162"/>
      <c r="H100" s="16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ht="12.75">
      <c r="A101" s="162"/>
      <c r="B101" s="162"/>
      <c r="C101" s="162"/>
      <c r="D101" s="162"/>
      <c r="E101" s="162"/>
      <c r="F101" s="162"/>
      <c r="G101" s="162"/>
      <c r="H101" s="16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2.75">
      <c r="A102" s="162"/>
      <c r="B102" s="162"/>
      <c r="C102" s="162"/>
      <c r="D102" s="162"/>
      <c r="E102" s="162"/>
      <c r="F102" s="162"/>
      <c r="G102" s="162"/>
      <c r="H102" s="16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2.75">
      <c r="A103" s="162"/>
      <c r="B103" s="162"/>
      <c r="C103" s="162"/>
      <c r="D103" s="162"/>
      <c r="E103" s="162"/>
      <c r="F103" s="162"/>
      <c r="G103" s="162"/>
      <c r="H103" s="16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2.75">
      <c r="A104" s="162"/>
      <c r="B104" s="162"/>
      <c r="C104" s="162"/>
      <c r="D104" s="162"/>
      <c r="E104" s="162"/>
      <c r="F104" s="162"/>
      <c r="G104" s="162"/>
      <c r="H104" s="16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2.75">
      <c r="A105" s="162"/>
      <c r="B105" s="162"/>
      <c r="C105" s="162"/>
      <c r="D105" s="162"/>
      <c r="E105" s="162"/>
      <c r="F105" s="162"/>
      <c r="G105" s="162"/>
      <c r="H105" s="16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2.75">
      <c r="A106" s="162"/>
      <c r="B106" s="162"/>
      <c r="C106" s="162"/>
      <c r="D106" s="162"/>
      <c r="E106" s="162"/>
      <c r="F106" s="162"/>
      <c r="G106" s="162"/>
      <c r="H106" s="16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ht="12.75">
      <c r="A107" s="162"/>
      <c r="B107" s="162"/>
      <c r="C107" s="162"/>
      <c r="D107" s="162"/>
      <c r="E107" s="162"/>
      <c r="F107" s="162"/>
      <c r="G107" s="162"/>
      <c r="H107" s="16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ht="12.75">
      <c r="A108" s="162"/>
      <c r="B108" s="162"/>
      <c r="C108" s="162"/>
      <c r="D108" s="162"/>
      <c r="E108" s="162"/>
      <c r="F108" s="162"/>
      <c r="G108" s="162"/>
      <c r="H108" s="16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12.75">
      <c r="A109" s="162"/>
      <c r="B109" s="162"/>
      <c r="C109" s="162"/>
      <c r="D109" s="162"/>
      <c r="E109" s="162"/>
      <c r="F109" s="162"/>
      <c r="G109" s="162"/>
      <c r="H109" s="16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2.75">
      <c r="A110" s="162"/>
      <c r="B110" s="162"/>
      <c r="C110" s="162"/>
      <c r="D110" s="162"/>
      <c r="E110" s="162"/>
      <c r="F110" s="162"/>
      <c r="G110" s="162"/>
      <c r="H110" s="16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2.75">
      <c r="A111" s="162"/>
      <c r="B111" s="162"/>
      <c r="C111" s="162"/>
      <c r="D111" s="162"/>
      <c r="E111" s="162"/>
      <c r="F111" s="162"/>
      <c r="G111" s="162"/>
      <c r="H111" s="16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12.75">
      <c r="A112" s="162"/>
      <c r="B112" s="162"/>
      <c r="C112" s="162"/>
      <c r="D112" s="162"/>
      <c r="E112" s="162"/>
      <c r="F112" s="162"/>
      <c r="G112" s="162"/>
      <c r="H112" s="16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12.75">
      <c r="A113" s="162"/>
      <c r="B113" s="162"/>
      <c r="C113" s="162"/>
      <c r="D113" s="162"/>
      <c r="E113" s="162"/>
      <c r="F113" s="162"/>
      <c r="G113" s="162"/>
      <c r="H113" s="16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12.75">
      <c r="A114" s="162"/>
      <c r="B114" s="162"/>
      <c r="C114" s="162"/>
      <c r="D114" s="162"/>
      <c r="E114" s="162"/>
      <c r="F114" s="162"/>
      <c r="G114" s="162"/>
      <c r="H114" s="16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2.75">
      <c r="A115" s="162"/>
      <c r="B115" s="162"/>
      <c r="C115" s="162"/>
      <c r="D115" s="162"/>
      <c r="E115" s="162"/>
      <c r="F115" s="162"/>
      <c r="G115" s="162"/>
      <c r="H115" s="16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12.75">
      <c r="A116" s="162"/>
      <c r="B116" s="162"/>
      <c r="C116" s="162"/>
      <c r="D116" s="162"/>
      <c r="E116" s="162"/>
      <c r="F116" s="162"/>
      <c r="G116" s="162"/>
      <c r="H116" s="16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12.75">
      <c r="A117" s="162"/>
      <c r="B117" s="162"/>
      <c r="C117" s="162"/>
      <c r="D117" s="162"/>
      <c r="E117" s="162"/>
      <c r="F117" s="162"/>
      <c r="G117" s="162"/>
      <c r="H117" s="16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12.75">
      <c r="A118" s="162"/>
      <c r="B118" s="162"/>
      <c r="C118" s="162"/>
      <c r="D118" s="162"/>
      <c r="E118" s="162"/>
      <c r="F118" s="162"/>
      <c r="G118" s="162"/>
      <c r="H118" s="16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2.75">
      <c r="A119" s="162"/>
      <c r="B119" s="162"/>
      <c r="C119" s="162"/>
      <c r="D119" s="162"/>
      <c r="E119" s="162"/>
      <c r="F119" s="162"/>
      <c r="G119" s="162"/>
      <c r="H119" s="16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12.75">
      <c r="A120" s="162"/>
      <c r="B120" s="162"/>
      <c r="C120" s="162"/>
      <c r="D120" s="162"/>
      <c r="E120" s="162"/>
      <c r="F120" s="162"/>
      <c r="G120" s="162"/>
      <c r="H120" s="16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12.75">
      <c r="A121" s="162"/>
      <c r="B121" s="162"/>
      <c r="C121" s="162"/>
      <c r="D121" s="162"/>
      <c r="E121" s="162"/>
      <c r="F121" s="162"/>
      <c r="G121" s="162"/>
      <c r="H121" s="16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2.75">
      <c r="A122" s="162"/>
      <c r="B122" s="162"/>
      <c r="C122" s="162"/>
      <c r="D122" s="162"/>
      <c r="E122" s="162"/>
      <c r="F122" s="162"/>
      <c r="G122" s="162"/>
      <c r="H122" s="16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12.75">
      <c r="A123" s="162"/>
      <c r="B123" s="162"/>
      <c r="C123" s="162"/>
      <c r="D123" s="162"/>
      <c r="E123" s="162"/>
      <c r="F123" s="162"/>
      <c r="G123" s="162"/>
      <c r="H123" s="16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ht="12.75">
      <c r="A124" s="162"/>
      <c r="B124" s="162"/>
      <c r="C124" s="162"/>
      <c r="D124" s="162"/>
      <c r="E124" s="162"/>
      <c r="F124" s="162"/>
      <c r="G124" s="162"/>
      <c r="H124" s="16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ht="12.75">
      <c r="A125" s="162"/>
      <c r="B125" s="162"/>
      <c r="C125" s="162"/>
      <c r="D125" s="162"/>
      <c r="E125" s="162"/>
      <c r="F125" s="162"/>
      <c r="G125" s="162"/>
      <c r="H125" s="16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ht="12.75">
      <c r="A126" s="162"/>
      <c r="B126" s="162"/>
      <c r="C126" s="162"/>
      <c r="D126" s="162"/>
      <c r="E126" s="162"/>
      <c r="F126" s="162"/>
      <c r="G126" s="162"/>
      <c r="H126" s="16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12.75">
      <c r="A127" s="162"/>
      <c r="B127" s="162"/>
      <c r="C127" s="162"/>
      <c r="D127" s="162"/>
      <c r="E127" s="162"/>
      <c r="F127" s="162"/>
      <c r="G127" s="162"/>
      <c r="H127" s="16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2.75">
      <c r="A128" s="162"/>
      <c r="B128" s="162"/>
      <c r="C128" s="162"/>
      <c r="D128" s="162"/>
      <c r="E128" s="162"/>
      <c r="F128" s="162"/>
      <c r="G128" s="162"/>
      <c r="H128" s="16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ht="12.75">
      <c r="A129" s="162"/>
      <c r="B129" s="162"/>
      <c r="C129" s="162"/>
      <c r="D129" s="162"/>
      <c r="E129" s="162"/>
      <c r="F129" s="162"/>
      <c r="G129" s="162"/>
      <c r="H129" s="16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2.75">
      <c r="A130" s="162"/>
      <c r="B130" s="162"/>
      <c r="C130" s="162"/>
      <c r="D130" s="162"/>
      <c r="E130" s="162"/>
      <c r="F130" s="162"/>
      <c r="G130" s="162"/>
      <c r="H130" s="16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ht="12.75">
      <c r="A131" s="162"/>
      <c r="B131" s="162"/>
      <c r="C131" s="162"/>
      <c r="D131" s="162"/>
      <c r="E131" s="162"/>
      <c r="F131" s="162"/>
      <c r="G131" s="162"/>
      <c r="H131" s="16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ht="12.75">
      <c r="A132" s="162"/>
      <c r="B132" s="162"/>
      <c r="C132" s="162"/>
      <c r="D132" s="162"/>
      <c r="E132" s="162"/>
      <c r="F132" s="162"/>
      <c r="G132" s="162"/>
      <c r="H132" s="16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ht="12.75">
      <c r="A133" s="162"/>
      <c r="B133" s="162"/>
      <c r="C133" s="162"/>
      <c r="D133" s="162"/>
      <c r="E133" s="162"/>
      <c r="F133" s="162"/>
      <c r="G133" s="162"/>
      <c r="H133" s="16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9:44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9:44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9:44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</sheetData>
  <mergeCells count="20">
    <mergeCell ref="B14:C14"/>
    <mergeCell ref="C13:D13"/>
    <mergeCell ref="G6:G7"/>
    <mergeCell ref="F6:F7"/>
    <mergeCell ref="B6:B7"/>
    <mergeCell ref="C6:C7"/>
    <mergeCell ref="D6:D7"/>
    <mergeCell ref="E6:E7"/>
    <mergeCell ref="A5:H5"/>
    <mergeCell ref="H6:H7"/>
    <mergeCell ref="A6:A7"/>
    <mergeCell ref="B9:C9"/>
    <mergeCell ref="C1:E1"/>
    <mergeCell ref="C2:E2"/>
    <mergeCell ref="C3:E3"/>
    <mergeCell ref="B1:B2"/>
    <mergeCell ref="C17:D17"/>
    <mergeCell ref="A18:B18"/>
    <mergeCell ref="C18:E18"/>
    <mergeCell ref="F18:H18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AW177"/>
  <sheetViews>
    <sheetView rightToLeft="1" zoomScale="75" zoomScaleNormal="75" workbookViewId="0" topLeftCell="A7">
      <selection activeCell="B9" sqref="B9:C9"/>
    </sheetView>
  </sheetViews>
  <sheetFormatPr defaultColWidth="9.140625" defaultRowHeight="12.75"/>
  <cols>
    <col min="1" max="1" width="4.57421875" style="0" customWidth="1"/>
    <col min="2" max="2" width="47.7109375" style="0" customWidth="1"/>
    <col min="3" max="3" width="12.7109375" style="0" customWidth="1"/>
    <col min="4" max="4" width="7.7109375" style="0" customWidth="1"/>
    <col min="5" max="5" width="12.7109375" style="0" customWidth="1"/>
    <col min="6" max="6" width="10.7109375" style="0" customWidth="1"/>
    <col min="7" max="7" width="15.7109375" style="0" customWidth="1"/>
    <col min="8" max="8" width="17.28125" style="0" customWidth="1"/>
  </cols>
  <sheetData>
    <row r="1" spans="1:49" ht="18" customHeight="1">
      <c r="A1" s="13"/>
      <c r="B1" s="312" t="s">
        <v>194</v>
      </c>
      <c r="C1" s="319" t="s">
        <v>188</v>
      </c>
      <c r="D1" s="319"/>
      <c r="E1" s="319"/>
      <c r="F1" s="18"/>
      <c r="G1" s="18" t="s">
        <v>190</v>
      </c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" customHeight="1">
      <c r="A2" s="15"/>
      <c r="B2" s="313"/>
      <c r="C2" s="320" t="s">
        <v>193</v>
      </c>
      <c r="D2" s="320"/>
      <c r="E2" s="320"/>
      <c r="F2" s="20"/>
      <c r="G2" s="20" t="s">
        <v>191</v>
      </c>
      <c r="H2" s="259" t="s">
        <v>67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8" customHeight="1" thickBot="1">
      <c r="A3" s="16"/>
      <c r="B3" s="33" t="s">
        <v>195</v>
      </c>
      <c r="C3" s="318" t="s">
        <v>189</v>
      </c>
      <c r="D3" s="318"/>
      <c r="E3" s="318"/>
      <c r="F3" s="23"/>
      <c r="G3" s="23" t="s">
        <v>192</v>
      </c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9:49" ht="7.5" customHeight="1" thickBot="1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31.5" customHeight="1" thickBot="1">
      <c r="A5" s="416" t="s">
        <v>163</v>
      </c>
      <c r="B5" s="417"/>
      <c r="C5" s="417"/>
      <c r="D5" s="417"/>
      <c r="E5" s="417"/>
      <c r="F5" s="417"/>
      <c r="G5" s="417"/>
      <c r="H5" s="4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8.75" customHeight="1">
      <c r="A6" s="422" t="s">
        <v>184</v>
      </c>
      <c r="B6" s="413" t="s">
        <v>183</v>
      </c>
      <c r="C6" s="419" t="s">
        <v>237</v>
      </c>
      <c r="D6" s="414" t="s">
        <v>238</v>
      </c>
      <c r="E6" s="414" t="s">
        <v>166</v>
      </c>
      <c r="F6" s="414" t="s">
        <v>239</v>
      </c>
      <c r="G6" s="412" t="s">
        <v>167</v>
      </c>
      <c r="H6" s="420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8.75" customHeight="1" thickBot="1">
      <c r="A7" s="423"/>
      <c r="B7" s="413"/>
      <c r="C7" s="419"/>
      <c r="D7" s="415"/>
      <c r="E7" s="415"/>
      <c r="F7" s="415"/>
      <c r="G7" s="413"/>
      <c r="H7" s="4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45"/>
      <c r="B8" s="58"/>
      <c r="C8" s="59"/>
      <c r="D8" s="60"/>
      <c r="E8" s="61"/>
      <c r="F8" s="62"/>
      <c r="G8" s="63"/>
      <c r="H8" s="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34.5" customHeight="1" thickBot="1">
      <c r="A9" s="142"/>
      <c r="B9" s="410" t="s">
        <v>295</v>
      </c>
      <c r="C9" s="411"/>
      <c r="D9" s="21"/>
      <c r="E9" s="26"/>
      <c r="F9" s="24"/>
      <c r="G9" s="25"/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42" customHeight="1">
      <c r="A10" s="57">
        <v>1</v>
      </c>
      <c r="B10" s="170" t="s">
        <v>264</v>
      </c>
      <c r="C10" s="80" t="s">
        <v>45</v>
      </c>
      <c r="D10" s="87" t="s">
        <v>288</v>
      </c>
      <c r="E10" s="51">
        <v>119500</v>
      </c>
      <c r="F10" s="50">
        <f>'[2]متره ص(43)'!$K$15</f>
        <v>72.87</v>
      </c>
      <c r="G10" s="51">
        <f>ROUND(E10*F10,0)</f>
        <v>8707965</v>
      </c>
      <c r="H10" s="2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8" s="2" customFormat="1" ht="42" customHeight="1">
      <c r="A11" s="57">
        <v>2</v>
      </c>
      <c r="B11" s="170" t="s">
        <v>262</v>
      </c>
      <c r="C11" s="80" t="s">
        <v>216</v>
      </c>
      <c r="D11" s="149" t="s">
        <v>288</v>
      </c>
      <c r="E11" s="49">
        <v>182500</v>
      </c>
      <c r="F11" s="50">
        <f>'[2]متره ص(44)'!$K$12</f>
        <v>155.69</v>
      </c>
      <c r="G11" s="49">
        <f>ROUND(E11*F11,0)</f>
        <v>28413425</v>
      </c>
      <c r="H11" s="150"/>
    </row>
    <row r="12" spans="1:49" s="169" customFormat="1" ht="42" customHeight="1">
      <c r="A12" s="57">
        <v>3</v>
      </c>
      <c r="B12" s="164" t="s">
        <v>263</v>
      </c>
      <c r="C12" s="80" t="s">
        <v>217</v>
      </c>
      <c r="D12" s="165" t="s">
        <v>288</v>
      </c>
      <c r="E12" s="166">
        <v>185500</v>
      </c>
      <c r="F12" s="167">
        <f>'[2]متره ص(45)'!$K$18</f>
        <v>200.10999999999999</v>
      </c>
      <c r="G12" s="166">
        <f>ROUND(E12*F12,0)</f>
        <v>37120405</v>
      </c>
      <c r="H12" s="2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42" customHeight="1">
      <c r="A13" s="57">
        <v>4</v>
      </c>
      <c r="B13" s="117" t="s">
        <v>115</v>
      </c>
      <c r="C13" s="80" t="s">
        <v>42</v>
      </c>
      <c r="D13" s="149" t="s">
        <v>288</v>
      </c>
      <c r="E13" s="51">
        <v>4390</v>
      </c>
      <c r="F13" s="50">
        <f>'[2]متره ص(45)'!$K$23</f>
        <v>301.96999999999997</v>
      </c>
      <c r="G13" s="51">
        <f>ROUND(E13*F13,0)</f>
        <v>1325648</v>
      </c>
      <c r="H13" s="2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42" customHeight="1" thickBot="1">
      <c r="A14" s="57">
        <v>5</v>
      </c>
      <c r="B14" s="163" t="s">
        <v>261</v>
      </c>
      <c r="C14" s="155" t="s">
        <v>260</v>
      </c>
      <c r="D14" s="200" t="s">
        <v>265</v>
      </c>
      <c r="E14" s="69">
        <v>6960</v>
      </c>
      <c r="F14" s="123">
        <f>'[2]متره ص(46)'!$K$17</f>
        <v>138.10999999999999</v>
      </c>
      <c r="G14" s="68">
        <f>ROUND(E14*F14,0)</f>
        <v>961246</v>
      </c>
      <c r="H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37.5" customHeight="1" thickBot="1">
      <c r="A15" s="57"/>
      <c r="B15" s="102"/>
      <c r="C15" s="408" t="s">
        <v>266</v>
      </c>
      <c r="D15" s="409"/>
      <c r="E15" s="188"/>
      <c r="F15" s="188"/>
      <c r="G15" s="192">
        <f>SUM(G10:G14)</f>
        <v>76528689</v>
      </c>
      <c r="H15" s="2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30" customHeight="1">
      <c r="A16" s="57"/>
      <c r="B16" s="147"/>
      <c r="C16" s="175"/>
      <c r="D16" s="191"/>
      <c r="E16" s="179"/>
      <c r="F16" s="179"/>
      <c r="G16" s="176"/>
      <c r="H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30" customHeight="1" thickBot="1">
      <c r="A17" s="57"/>
      <c r="B17" s="119"/>
      <c r="C17" s="173"/>
      <c r="D17" s="174"/>
      <c r="E17" s="171"/>
      <c r="F17" s="55"/>
      <c r="G17" s="172"/>
      <c r="H17" s="4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39" customHeight="1" thickBot="1">
      <c r="A18" s="424" t="s">
        <v>185</v>
      </c>
      <c r="B18" s="425"/>
      <c r="C18" s="426" t="s">
        <v>186</v>
      </c>
      <c r="D18" s="427"/>
      <c r="E18" s="425"/>
      <c r="F18" s="427" t="s">
        <v>187</v>
      </c>
      <c r="G18" s="427"/>
      <c r="H18" s="42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31.5" customHeight="1">
      <c r="A19" s="162"/>
      <c r="B19" s="162"/>
      <c r="C19" s="162"/>
      <c r="D19" s="162"/>
      <c r="E19" s="162"/>
      <c r="F19" s="162"/>
      <c r="G19" s="162"/>
      <c r="H19" s="16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31.5" customHeight="1">
      <c r="A20" s="162"/>
      <c r="B20" s="162"/>
      <c r="C20" s="162"/>
      <c r="D20" s="162"/>
      <c r="E20" s="162"/>
      <c r="F20" s="162"/>
      <c r="G20" s="162"/>
      <c r="H20" s="16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31.5" customHeight="1">
      <c r="A21" s="162"/>
      <c r="B21" s="162"/>
      <c r="C21" s="162"/>
      <c r="D21" s="162"/>
      <c r="E21" s="162"/>
      <c r="F21" s="162"/>
      <c r="G21" s="162"/>
      <c r="H21" s="16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31.5" customHeight="1">
      <c r="A22" s="162"/>
      <c r="B22" s="162"/>
      <c r="C22" s="162"/>
      <c r="D22" s="162"/>
      <c r="E22" s="162"/>
      <c r="F22" s="162"/>
      <c r="G22" s="162"/>
      <c r="H22" s="16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31.5" customHeight="1">
      <c r="A23" s="162"/>
      <c r="B23" s="162"/>
      <c r="C23" s="162"/>
      <c r="D23" s="162"/>
      <c r="E23" s="162"/>
      <c r="F23" s="162"/>
      <c r="G23" s="162"/>
      <c r="H23" s="16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31.5" customHeight="1">
      <c r="A24" s="162"/>
      <c r="B24" s="162"/>
      <c r="C24" s="162"/>
      <c r="D24" s="162"/>
      <c r="E24" s="162"/>
      <c r="F24" s="162"/>
      <c r="G24" s="162"/>
      <c r="H24" s="16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31.5" customHeight="1">
      <c r="A25" s="162"/>
      <c r="B25" s="162"/>
      <c r="C25" s="162"/>
      <c r="D25" s="162"/>
      <c r="E25" s="162"/>
      <c r="F25" s="162"/>
      <c r="G25" s="162"/>
      <c r="H25" s="16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31.5" customHeight="1">
      <c r="A26" s="162"/>
      <c r="B26" s="162"/>
      <c r="C26" s="162"/>
      <c r="D26" s="162"/>
      <c r="E26" s="162"/>
      <c r="F26" s="162"/>
      <c r="G26" s="162"/>
      <c r="H26" s="16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31.5" customHeight="1">
      <c r="A27" s="162"/>
      <c r="B27" s="162"/>
      <c r="C27" s="162"/>
      <c r="D27" s="162"/>
      <c r="E27" s="162"/>
      <c r="F27" s="162"/>
      <c r="G27" s="162"/>
      <c r="H27" s="16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31.5" customHeight="1">
      <c r="A28" s="162"/>
      <c r="B28" s="162"/>
      <c r="C28" s="162"/>
      <c r="D28" s="162"/>
      <c r="E28" s="162"/>
      <c r="F28" s="162"/>
      <c r="G28" s="162"/>
      <c r="H28" s="16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31.5" customHeight="1">
      <c r="A29" s="162"/>
      <c r="B29" s="162"/>
      <c r="C29" s="162"/>
      <c r="D29" s="162"/>
      <c r="E29" s="162"/>
      <c r="F29" s="162"/>
      <c r="G29" s="162"/>
      <c r="H29" s="16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31.5" customHeight="1">
      <c r="A30" s="162"/>
      <c r="B30" s="162"/>
      <c r="C30" s="162"/>
      <c r="D30" s="162"/>
      <c r="E30" s="162"/>
      <c r="F30" s="162"/>
      <c r="G30" s="162"/>
      <c r="H30" s="16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31.5" customHeight="1">
      <c r="A31" s="162"/>
      <c r="B31" s="162"/>
      <c r="C31" s="162"/>
      <c r="D31" s="162"/>
      <c r="E31" s="162"/>
      <c r="F31" s="162"/>
      <c r="G31" s="162"/>
      <c r="H31" s="16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31.5" customHeight="1">
      <c r="A32" s="162"/>
      <c r="B32" s="162"/>
      <c r="C32" s="162"/>
      <c r="D32" s="162"/>
      <c r="E32" s="162"/>
      <c r="F32" s="162"/>
      <c r="G32" s="162"/>
      <c r="H32" s="16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31.5" customHeight="1">
      <c r="A33" s="162"/>
      <c r="B33" s="162"/>
      <c r="C33" s="162"/>
      <c r="D33" s="162"/>
      <c r="E33" s="162"/>
      <c r="F33" s="162"/>
      <c r="G33" s="162"/>
      <c r="H33" s="16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31.5" customHeight="1">
      <c r="A34" s="162"/>
      <c r="B34" s="162"/>
      <c r="C34" s="162"/>
      <c r="D34" s="162"/>
      <c r="E34" s="162"/>
      <c r="F34" s="162"/>
      <c r="G34" s="162"/>
      <c r="H34" s="16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31.5" customHeight="1">
      <c r="A35" s="162"/>
      <c r="B35" s="162"/>
      <c r="C35" s="162"/>
      <c r="D35" s="162"/>
      <c r="E35" s="162"/>
      <c r="F35" s="162"/>
      <c r="G35" s="162"/>
      <c r="H35" s="16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31.5" customHeight="1">
      <c r="A36" s="162"/>
      <c r="B36" s="162"/>
      <c r="C36" s="162"/>
      <c r="D36" s="162"/>
      <c r="E36" s="162"/>
      <c r="F36" s="162"/>
      <c r="G36" s="162"/>
      <c r="H36" s="16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31.5" customHeight="1">
      <c r="A37" s="162"/>
      <c r="B37" s="162"/>
      <c r="C37" s="162"/>
      <c r="D37" s="162"/>
      <c r="E37" s="162"/>
      <c r="F37" s="162"/>
      <c r="G37" s="162"/>
      <c r="H37" s="16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31.5" customHeight="1">
      <c r="A38" s="162"/>
      <c r="B38" s="162"/>
      <c r="C38" s="162"/>
      <c r="D38" s="162"/>
      <c r="E38" s="162"/>
      <c r="F38" s="162"/>
      <c r="G38" s="162"/>
      <c r="H38" s="16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31.5" customHeight="1">
      <c r="A39" s="162"/>
      <c r="B39" s="162"/>
      <c r="C39" s="162"/>
      <c r="D39" s="162"/>
      <c r="E39" s="162"/>
      <c r="F39" s="162"/>
      <c r="G39" s="162"/>
      <c r="H39" s="16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2.75">
      <c r="A40" s="162"/>
      <c r="B40" s="162"/>
      <c r="C40" s="162"/>
      <c r="D40" s="162"/>
      <c r="E40" s="162"/>
      <c r="F40" s="162"/>
      <c r="G40" s="162"/>
      <c r="H40" s="16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2.75">
      <c r="A41" s="162"/>
      <c r="B41" s="162"/>
      <c r="C41" s="162"/>
      <c r="D41" s="162"/>
      <c r="E41" s="162"/>
      <c r="F41" s="162"/>
      <c r="G41" s="162"/>
      <c r="H41" s="16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2.75">
      <c r="A42" s="162"/>
      <c r="B42" s="162"/>
      <c r="C42" s="162"/>
      <c r="D42" s="162"/>
      <c r="E42" s="162"/>
      <c r="F42" s="162"/>
      <c r="G42" s="162"/>
      <c r="H42" s="16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2.75">
      <c r="A43" s="162"/>
      <c r="B43" s="162"/>
      <c r="C43" s="162"/>
      <c r="D43" s="162"/>
      <c r="E43" s="162"/>
      <c r="F43" s="162"/>
      <c r="G43" s="162"/>
      <c r="H43" s="16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2.75">
      <c r="A44" s="162"/>
      <c r="B44" s="162"/>
      <c r="C44" s="162"/>
      <c r="D44" s="162"/>
      <c r="E44" s="162"/>
      <c r="F44" s="162"/>
      <c r="G44" s="162"/>
      <c r="H44" s="16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2.75">
      <c r="A45" s="162"/>
      <c r="B45" s="162"/>
      <c r="C45" s="162"/>
      <c r="D45" s="162"/>
      <c r="E45" s="162"/>
      <c r="F45" s="162"/>
      <c r="G45" s="162"/>
      <c r="H45" s="16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2.75">
      <c r="A46" s="162"/>
      <c r="B46" s="162"/>
      <c r="C46" s="162"/>
      <c r="D46" s="162"/>
      <c r="E46" s="162"/>
      <c r="F46" s="162"/>
      <c r="G46" s="162"/>
      <c r="H46" s="16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2.75">
      <c r="A47" s="162"/>
      <c r="B47" s="162"/>
      <c r="C47" s="162"/>
      <c r="D47" s="162"/>
      <c r="E47" s="162"/>
      <c r="F47" s="162"/>
      <c r="G47" s="162"/>
      <c r="H47" s="16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2.75">
      <c r="A48" s="162"/>
      <c r="B48" s="162"/>
      <c r="C48" s="162"/>
      <c r="D48" s="162"/>
      <c r="E48" s="162"/>
      <c r="F48" s="162"/>
      <c r="G48" s="162"/>
      <c r="H48" s="16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2.75">
      <c r="A49" s="162"/>
      <c r="B49" s="162"/>
      <c r="C49" s="162"/>
      <c r="D49" s="162"/>
      <c r="E49" s="162"/>
      <c r="F49" s="162"/>
      <c r="G49" s="162"/>
      <c r="H49" s="16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2.75">
      <c r="A50" s="162"/>
      <c r="B50" s="162"/>
      <c r="C50" s="162"/>
      <c r="D50" s="162"/>
      <c r="E50" s="162"/>
      <c r="F50" s="162"/>
      <c r="G50" s="162"/>
      <c r="H50" s="16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2.75">
      <c r="A51" s="162"/>
      <c r="B51" s="162"/>
      <c r="C51" s="162"/>
      <c r="D51" s="162"/>
      <c r="E51" s="162"/>
      <c r="F51" s="162"/>
      <c r="G51" s="162"/>
      <c r="H51" s="16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2.75">
      <c r="A52" s="162"/>
      <c r="B52" s="162"/>
      <c r="C52" s="162"/>
      <c r="D52" s="162"/>
      <c r="E52" s="162"/>
      <c r="F52" s="162"/>
      <c r="G52" s="162"/>
      <c r="H52" s="16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2.75">
      <c r="A53" s="162"/>
      <c r="B53" s="162"/>
      <c r="C53" s="162"/>
      <c r="D53" s="162"/>
      <c r="E53" s="162"/>
      <c r="F53" s="162"/>
      <c r="G53" s="162"/>
      <c r="H53" s="16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2.75">
      <c r="A54" s="162"/>
      <c r="B54" s="162"/>
      <c r="C54" s="162"/>
      <c r="D54" s="162"/>
      <c r="E54" s="162"/>
      <c r="F54" s="162"/>
      <c r="G54" s="162"/>
      <c r="H54" s="16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2.75">
      <c r="A55" s="162"/>
      <c r="B55" s="162"/>
      <c r="C55" s="162"/>
      <c r="D55" s="162"/>
      <c r="E55" s="162"/>
      <c r="F55" s="162"/>
      <c r="G55" s="162"/>
      <c r="H55" s="16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2.75">
      <c r="A56" s="162"/>
      <c r="B56" s="162"/>
      <c r="C56" s="162"/>
      <c r="D56" s="162"/>
      <c r="E56" s="162"/>
      <c r="F56" s="162"/>
      <c r="G56" s="162"/>
      <c r="H56" s="16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2.75">
      <c r="A57" s="162"/>
      <c r="B57" s="162"/>
      <c r="C57" s="162"/>
      <c r="D57" s="162"/>
      <c r="E57" s="162"/>
      <c r="F57" s="162"/>
      <c r="G57" s="162"/>
      <c r="H57" s="16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2.75">
      <c r="A58" s="162"/>
      <c r="B58" s="162"/>
      <c r="C58" s="162"/>
      <c r="D58" s="162"/>
      <c r="E58" s="162"/>
      <c r="F58" s="162"/>
      <c r="G58" s="162"/>
      <c r="H58" s="16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2.75">
      <c r="A59" s="162"/>
      <c r="B59" s="162"/>
      <c r="C59" s="162"/>
      <c r="D59" s="162"/>
      <c r="E59" s="162"/>
      <c r="F59" s="162"/>
      <c r="G59" s="162"/>
      <c r="H59" s="16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2.75">
      <c r="A60" s="162"/>
      <c r="B60" s="162"/>
      <c r="C60" s="162"/>
      <c r="D60" s="162"/>
      <c r="E60" s="162"/>
      <c r="F60" s="162"/>
      <c r="G60" s="162"/>
      <c r="H60" s="16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2.75">
      <c r="A61" s="162"/>
      <c r="B61" s="162"/>
      <c r="C61" s="162"/>
      <c r="D61" s="162"/>
      <c r="E61" s="162"/>
      <c r="F61" s="162"/>
      <c r="G61" s="162"/>
      <c r="H61" s="16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2.75">
      <c r="A62" s="162"/>
      <c r="B62" s="162"/>
      <c r="C62" s="162"/>
      <c r="D62" s="162"/>
      <c r="E62" s="162"/>
      <c r="F62" s="162"/>
      <c r="G62" s="162"/>
      <c r="H62" s="16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2.75">
      <c r="A63" s="162"/>
      <c r="B63" s="162"/>
      <c r="C63" s="162"/>
      <c r="D63" s="162"/>
      <c r="E63" s="162"/>
      <c r="F63" s="162"/>
      <c r="G63" s="162"/>
      <c r="H63" s="16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2.75">
      <c r="A64" s="162"/>
      <c r="B64" s="162"/>
      <c r="C64" s="162"/>
      <c r="D64" s="162"/>
      <c r="E64" s="162"/>
      <c r="F64" s="162"/>
      <c r="G64" s="162"/>
      <c r="H64" s="16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2.75">
      <c r="A65" s="162"/>
      <c r="B65" s="162"/>
      <c r="C65" s="162"/>
      <c r="D65" s="162"/>
      <c r="E65" s="162"/>
      <c r="F65" s="162"/>
      <c r="G65" s="162"/>
      <c r="H65" s="16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2.75">
      <c r="A66" s="162"/>
      <c r="B66" s="162"/>
      <c r="C66" s="162"/>
      <c r="D66" s="162"/>
      <c r="E66" s="162"/>
      <c r="F66" s="162"/>
      <c r="G66" s="162"/>
      <c r="H66" s="16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2.75">
      <c r="A67" s="162"/>
      <c r="B67" s="162"/>
      <c r="C67" s="162"/>
      <c r="D67" s="162"/>
      <c r="E67" s="162"/>
      <c r="F67" s="162"/>
      <c r="G67" s="162"/>
      <c r="H67" s="16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2.75">
      <c r="A68" s="162"/>
      <c r="B68" s="162"/>
      <c r="C68" s="162"/>
      <c r="D68" s="162"/>
      <c r="E68" s="162"/>
      <c r="F68" s="162"/>
      <c r="G68" s="162"/>
      <c r="H68" s="16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2.75">
      <c r="A69" s="162"/>
      <c r="B69" s="162"/>
      <c r="C69" s="162"/>
      <c r="D69" s="162"/>
      <c r="E69" s="162"/>
      <c r="F69" s="162"/>
      <c r="G69" s="162"/>
      <c r="H69" s="16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2.75">
      <c r="A70" s="162"/>
      <c r="B70" s="162"/>
      <c r="C70" s="162"/>
      <c r="D70" s="162"/>
      <c r="E70" s="162"/>
      <c r="F70" s="162"/>
      <c r="G70" s="162"/>
      <c r="H70" s="16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2.75">
      <c r="A71" s="162"/>
      <c r="B71" s="162"/>
      <c r="C71" s="162"/>
      <c r="D71" s="162"/>
      <c r="E71" s="162"/>
      <c r="F71" s="162"/>
      <c r="G71" s="162"/>
      <c r="H71" s="16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2.75">
      <c r="A72" s="162"/>
      <c r="B72" s="162"/>
      <c r="C72" s="162"/>
      <c r="D72" s="162"/>
      <c r="E72" s="162"/>
      <c r="F72" s="162"/>
      <c r="G72" s="162"/>
      <c r="H72" s="16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2.75">
      <c r="A73" s="162"/>
      <c r="B73" s="162"/>
      <c r="C73" s="162"/>
      <c r="D73" s="162"/>
      <c r="E73" s="162"/>
      <c r="F73" s="162"/>
      <c r="G73" s="162"/>
      <c r="H73" s="16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2.75">
      <c r="A74" s="162"/>
      <c r="B74" s="162"/>
      <c r="C74" s="162"/>
      <c r="D74" s="162"/>
      <c r="E74" s="162"/>
      <c r="F74" s="162"/>
      <c r="G74" s="162"/>
      <c r="H74" s="16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2.75">
      <c r="A75" s="162"/>
      <c r="B75" s="162"/>
      <c r="C75" s="162"/>
      <c r="D75" s="162"/>
      <c r="E75" s="162"/>
      <c r="F75" s="162"/>
      <c r="G75" s="162"/>
      <c r="H75" s="16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2.75">
      <c r="A76" s="162"/>
      <c r="B76" s="162"/>
      <c r="C76" s="162"/>
      <c r="D76" s="162"/>
      <c r="E76" s="162"/>
      <c r="F76" s="162"/>
      <c r="G76" s="162"/>
      <c r="H76" s="16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2.75">
      <c r="A77" s="162"/>
      <c r="B77" s="162"/>
      <c r="C77" s="162"/>
      <c r="D77" s="162"/>
      <c r="E77" s="162"/>
      <c r="F77" s="162"/>
      <c r="G77" s="162"/>
      <c r="H77" s="16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2.75">
      <c r="A78" s="162"/>
      <c r="B78" s="162"/>
      <c r="C78" s="162"/>
      <c r="D78" s="162"/>
      <c r="E78" s="162"/>
      <c r="F78" s="162"/>
      <c r="G78" s="162"/>
      <c r="H78" s="16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2.75">
      <c r="A79" s="162"/>
      <c r="B79" s="162"/>
      <c r="C79" s="162"/>
      <c r="D79" s="162"/>
      <c r="E79" s="162"/>
      <c r="F79" s="162"/>
      <c r="G79" s="162"/>
      <c r="H79" s="16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2.75">
      <c r="A80" s="162"/>
      <c r="B80" s="162"/>
      <c r="C80" s="162"/>
      <c r="D80" s="162"/>
      <c r="E80" s="162"/>
      <c r="F80" s="162"/>
      <c r="G80" s="162"/>
      <c r="H80" s="16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2.75">
      <c r="A81" s="162"/>
      <c r="B81" s="162"/>
      <c r="C81" s="162"/>
      <c r="D81" s="162"/>
      <c r="E81" s="162"/>
      <c r="F81" s="162"/>
      <c r="G81" s="162"/>
      <c r="H81" s="16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2.75">
      <c r="A82" s="162"/>
      <c r="B82" s="162"/>
      <c r="C82" s="162"/>
      <c r="D82" s="162"/>
      <c r="E82" s="162"/>
      <c r="F82" s="162"/>
      <c r="G82" s="162"/>
      <c r="H82" s="16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2.75">
      <c r="A83" s="162"/>
      <c r="B83" s="162"/>
      <c r="C83" s="162"/>
      <c r="D83" s="162"/>
      <c r="E83" s="162"/>
      <c r="F83" s="162"/>
      <c r="G83" s="162"/>
      <c r="H83" s="16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2.75">
      <c r="A84" s="162"/>
      <c r="B84" s="162"/>
      <c r="C84" s="162"/>
      <c r="D84" s="162"/>
      <c r="E84" s="162"/>
      <c r="F84" s="162"/>
      <c r="G84" s="162"/>
      <c r="H84" s="16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2.75">
      <c r="A85" s="162"/>
      <c r="B85" s="162"/>
      <c r="C85" s="162"/>
      <c r="D85" s="162"/>
      <c r="E85" s="162"/>
      <c r="F85" s="162"/>
      <c r="G85" s="162"/>
      <c r="H85" s="16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2.75">
      <c r="A86" s="162"/>
      <c r="B86" s="162"/>
      <c r="C86" s="162"/>
      <c r="D86" s="162"/>
      <c r="E86" s="162"/>
      <c r="F86" s="162"/>
      <c r="G86" s="162"/>
      <c r="H86" s="16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2.75">
      <c r="A87" s="162"/>
      <c r="B87" s="162"/>
      <c r="C87" s="162"/>
      <c r="D87" s="162"/>
      <c r="E87" s="162"/>
      <c r="F87" s="162"/>
      <c r="G87" s="162"/>
      <c r="H87" s="16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2.75">
      <c r="A88" s="162"/>
      <c r="B88" s="162"/>
      <c r="C88" s="162"/>
      <c r="D88" s="162"/>
      <c r="E88" s="162"/>
      <c r="F88" s="162"/>
      <c r="G88" s="162"/>
      <c r="H88" s="16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2.75">
      <c r="A89" s="162"/>
      <c r="B89" s="162"/>
      <c r="C89" s="162"/>
      <c r="D89" s="162"/>
      <c r="E89" s="162"/>
      <c r="F89" s="162"/>
      <c r="G89" s="162"/>
      <c r="H89" s="16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2.75">
      <c r="A90" s="162"/>
      <c r="B90" s="162"/>
      <c r="C90" s="162"/>
      <c r="D90" s="162"/>
      <c r="E90" s="162"/>
      <c r="F90" s="162"/>
      <c r="G90" s="162"/>
      <c r="H90" s="16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2.75">
      <c r="A91" s="162"/>
      <c r="B91" s="162"/>
      <c r="C91" s="162"/>
      <c r="D91" s="162"/>
      <c r="E91" s="162"/>
      <c r="F91" s="162"/>
      <c r="G91" s="162"/>
      <c r="H91" s="16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2.75">
      <c r="A92" s="162"/>
      <c r="B92" s="162"/>
      <c r="C92" s="162"/>
      <c r="D92" s="162"/>
      <c r="E92" s="162"/>
      <c r="F92" s="162"/>
      <c r="G92" s="162"/>
      <c r="H92" s="16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2.75">
      <c r="A93" s="162"/>
      <c r="B93" s="162"/>
      <c r="C93" s="162"/>
      <c r="D93" s="162"/>
      <c r="E93" s="162"/>
      <c r="F93" s="162"/>
      <c r="G93" s="162"/>
      <c r="H93" s="16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2.75">
      <c r="A94" s="162"/>
      <c r="B94" s="162"/>
      <c r="C94" s="162"/>
      <c r="D94" s="162"/>
      <c r="E94" s="162"/>
      <c r="F94" s="162"/>
      <c r="G94" s="162"/>
      <c r="H94" s="16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2.75">
      <c r="A95" s="162"/>
      <c r="B95" s="162"/>
      <c r="C95" s="162"/>
      <c r="D95" s="162"/>
      <c r="E95" s="162"/>
      <c r="F95" s="162"/>
      <c r="G95" s="162"/>
      <c r="H95" s="16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2.75">
      <c r="A96" s="162"/>
      <c r="B96" s="162"/>
      <c r="C96" s="162"/>
      <c r="D96" s="162"/>
      <c r="E96" s="162"/>
      <c r="F96" s="162"/>
      <c r="G96" s="162"/>
      <c r="H96" s="16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2.75">
      <c r="A97" s="162"/>
      <c r="B97" s="162"/>
      <c r="C97" s="162"/>
      <c r="D97" s="162"/>
      <c r="E97" s="162"/>
      <c r="F97" s="162"/>
      <c r="G97" s="162"/>
      <c r="H97" s="16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2.75">
      <c r="A98" s="162"/>
      <c r="B98" s="162"/>
      <c r="C98" s="162"/>
      <c r="D98" s="162"/>
      <c r="E98" s="162"/>
      <c r="F98" s="162"/>
      <c r="G98" s="162"/>
      <c r="H98" s="16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2.75">
      <c r="A99" s="162"/>
      <c r="B99" s="162"/>
      <c r="C99" s="162"/>
      <c r="D99" s="162"/>
      <c r="E99" s="162"/>
      <c r="F99" s="162"/>
      <c r="G99" s="162"/>
      <c r="H99" s="16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2.75">
      <c r="A100" s="162"/>
      <c r="B100" s="162"/>
      <c r="C100" s="162"/>
      <c r="D100" s="162"/>
      <c r="E100" s="162"/>
      <c r="F100" s="162"/>
      <c r="G100" s="162"/>
      <c r="H100" s="16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29" ht="12.75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</row>
    <row r="102" spans="1:29" ht="12.75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</row>
    <row r="103" spans="1:29" ht="12.75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</row>
    <row r="104" spans="1:29" ht="12.75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</row>
    <row r="105" spans="1:29" ht="12.75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</row>
    <row r="106" spans="1:29" ht="12.75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</row>
    <row r="107" spans="1:29" ht="12.75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</row>
    <row r="108" spans="1:29" ht="12.7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</row>
    <row r="109" spans="1:29" ht="12.75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</row>
    <row r="110" spans="1:29" ht="12.75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</row>
    <row r="111" spans="1:29" ht="12.7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</row>
    <row r="112" spans="1:29" ht="12.75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</row>
    <row r="113" spans="1:29" ht="12.75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</row>
    <row r="114" spans="1:29" ht="12.75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</row>
    <row r="115" spans="1:29" ht="12.75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</row>
    <row r="116" spans="1:29" ht="12.75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</row>
    <row r="117" spans="1:29" ht="12.75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</row>
    <row r="118" spans="1:29" ht="12.75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</row>
    <row r="119" spans="1:29" ht="12.75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</row>
    <row r="120" spans="1:29" ht="12.75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</row>
    <row r="121" spans="1:29" ht="12.75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</row>
    <row r="122" spans="1:29" ht="12.75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</row>
    <row r="123" spans="1:29" ht="12.75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</row>
    <row r="124" spans="1:29" ht="12.75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</row>
    <row r="125" spans="1:29" ht="12.75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</row>
    <row r="126" spans="1:29" ht="12.75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</row>
    <row r="127" spans="1:29" ht="12.75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</row>
    <row r="128" spans="1:29" ht="12.75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</row>
    <row r="129" spans="1:29" ht="12.75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</row>
    <row r="130" spans="1:29" ht="12.75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</row>
    <row r="131" spans="1:29" ht="12.75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</row>
    <row r="132" spans="1:29" ht="12.75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</row>
    <row r="133" spans="1:29" ht="12.75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</row>
    <row r="134" spans="1:29" ht="12.75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</row>
    <row r="135" spans="1:29" ht="12.75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</row>
    <row r="136" spans="1:29" ht="12.75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</row>
    <row r="137" spans="1:29" ht="12.75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</row>
    <row r="138" spans="1:29" ht="12.75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</row>
    <row r="139" spans="1:29" ht="12.75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</row>
    <row r="140" spans="1:29" ht="12.75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</row>
    <row r="141" spans="1:29" ht="12.75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</row>
    <row r="142" spans="1:29" ht="12.75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</row>
    <row r="143" spans="1:29" ht="12.75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</row>
    <row r="144" spans="1:29" ht="12.75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</row>
    <row r="145" spans="1:29" ht="12.7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</row>
    <row r="146" spans="1:29" ht="12.75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</row>
    <row r="147" spans="1:29" ht="12.75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</row>
    <row r="148" spans="1:29" ht="12.75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</row>
    <row r="149" spans="1:29" ht="12.75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</row>
    <row r="150" spans="1:29" ht="12.75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</row>
    <row r="151" spans="1:29" ht="12.75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</row>
    <row r="152" spans="1:29" ht="12.75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</row>
    <row r="153" spans="1:29" ht="12.75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</row>
    <row r="154" spans="1:29" ht="12.75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</row>
    <row r="155" spans="1:29" ht="12.75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</row>
    <row r="156" spans="1:29" ht="12.75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</row>
    <row r="157" spans="1:29" ht="12.75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</row>
    <row r="158" spans="1:29" ht="12.75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</row>
    <row r="159" spans="1:29" ht="12.75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</row>
    <row r="160" spans="1:29" ht="12.75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</row>
    <row r="161" spans="1:29" ht="12.75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</row>
    <row r="162" spans="1:29" ht="12.75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</row>
    <row r="163" spans="1:29" ht="12.75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</row>
    <row r="164" spans="1:29" ht="12.75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</row>
    <row r="165" spans="1:29" ht="12.75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</row>
    <row r="166" spans="1:29" ht="12.75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</row>
    <row r="167" spans="1:29" ht="12.75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</row>
    <row r="168" spans="1:29" ht="12.75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</row>
    <row r="169" spans="1:29" ht="12.75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</row>
    <row r="170" spans="1:29" ht="12.75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</row>
    <row r="171" spans="1:29" ht="12.75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</row>
    <row r="172" spans="1:29" ht="12.75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</row>
    <row r="173" spans="1:29" ht="12.75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</row>
    <row r="174" spans="1:29" ht="12.75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</row>
    <row r="175" spans="1:29" ht="12.75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</row>
    <row r="176" spans="1:29" ht="12.75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</row>
    <row r="177" spans="1:29" ht="12.75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</row>
  </sheetData>
  <mergeCells count="18">
    <mergeCell ref="B9:C9"/>
    <mergeCell ref="G6:G7"/>
    <mergeCell ref="F6:F7"/>
    <mergeCell ref="B6:B7"/>
    <mergeCell ref="C6:C7"/>
    <mergeCell ref="D6:D7"/>
    <mergeCell ref="E6:E7"/>
    <mergeCell ref="C15:D15"/>
    <mergeCell ref="A18:B18"/>
    <mergeCell ref="C18:E18"/>
    <mergeCell ref="F18:H18"/>
    <mergeCell ref="A5:H5"/>
    <mergeCell ref="H6:H7"/>
    <mergeCell ref="A6:A7"/>
    <mergeCell ref="C1:E1"/>
    <mergeCell ref="C2:E2"/>
    <mergeCell ref="C3:E3"/>
    <mergeCell ref="B1:B2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AE41"/>
  <sheetViews>
    <sheetView rightToLeft="1" zoomScale="75" zoomScaleNormal="75" workbookViewId="0" topLeftCell="A13">
      <selection activeCell="D19" sqref="D19"/>
    </sheetView>
  </sheetViews>
  <sheetFormatPr defaultColWidth="9.140625" defaultRowHeight="12.75"/>
  <cols>
    <col min="1" max="1" width="4.57421875" style="0" customWidth="1"/>
    <col min="2" max="2" width="47.7109375" style="0" customWidth="1"/>
    <col min="3" max="3" width="12.7109375" style="0" customWidth="1"/>
    <col min="4" max="4" width="7.7109375" style="0" customWidth="1"/>
    <col min="5" max="5" width="12.7109375" style="0" customWidth="1"/>
    <col min="6" max="6" width="10.7109375" style="0" customWidth="1"/>
    <col min="7" max="7" width="15.7109375" style="0" customWidth="1"/>
    <col min="8" max="8" width="17.28125" style="0" customWidth="1"/>
  </cols>
  <sheetData>
    <row r="1" spans="1:31" ht="18" customHeight="1">
      <c r="A1" s="13"/>
      <c r="B1" s="312" t="s">
        <v>194</v>
      </c>
      <c r="C1" s="319" t="s">
        <v>188</v>
      </c>
      <c r="D1" s="319"/>
      <c r="E1" s="319"/>
      <c r="F1" s="18"/>
      <c r="G1" s="18" t="s">
        <v>190</v>
      </c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8" customHeight="1">
      <c r="A2" s="15"/>
      <c r="B2" s="313"/>
      <c r="C2" s="320" t="s">
        <v>193</v>
      </c>
      <c r="D2" s="320"/>
      <c r="E2" s="320"/>
      <c r="F2" s="20"/>
      <c r="G2" s="20" t="s">
        <v>191</v>
      </c>
      <c r="H2" s="259" t="s">
        <v>67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" customHeight="1" thickBot="1">
      <c r="A3" s="16"/>
      <c r="B3" s="33" t="s">
        <v>195</v>
      </c>
      <c r="C3" s="318" t="s">
        <v>189</v>
      </c>
      <c r="D3" s="318"/>
      <c r="E3" s="318"/>
      <c r="F3" s="23"/>
      <c r="G3" s="23" t="s">
        <v>192</v>
      </c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9:31" ht="7.5" customHeight="1" thickBot="1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31.5" customHeight="1" thickBot="1">
      <c r="A5" s="416" t="s">
        <v>163</v>
      </c>
      <c r="B5" s="417"/>
      <c r="C5" s="417"/>
      <c r="D5" s="417"/>
      <c r="E5" s="417"/>
      <c r="F5" s="417"/>
      <c r="G5" s="417"/>
      <c r="H5" s="4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8.75" customHeight="1">
      <c r="A6" s="422" t="s">
        <v>184</v>
      </c>
      <c r="B6" s="413" t="s">
        <v>183</v>
      </c>
      <c r="C6" s="419" t="s">
        <v>237</v>
      </c>
      <c r="D6" s="414" t="s">
        <v>238</v>
      </c>
      <c r="E6" s="414" t="s">
        <v>166</v>
      </c>
      <c r="F6" s="414" t="s">
        <v>239</v>
      </c>
      <c r="G6" s="412" t="s">
        <v>167</v>
      </c>
      <c r="H6" s="420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8.75" customHeight="1" thickBot="1">
      <c r="A7" s="423"/>
      <c r="B7" s="413"/>
      <c r="C7" s="419"/>
      <c r="D7" s="415"/>
      <c r="E7" s="415"/>
      <c r="F7" s="415"/>
      <c r="G7" s="413"/>
      <c r="H7" s="4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 thickBot="1">
      <c r="A8" s="45"/>
      <c r="B8" s="58"/>
      <c r="C8" s="59"/>
      <c r="D8" s="60"/>
      <c r="E8" s="61"/>
      <c r="F8" s="62"/>
      <c r="G8" s="63"/>
      <c r="H8" s="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4.5" customHeight="1" thickBot="1">
      <c r="A9" s="142"/>
      <c r="B9" s="410" t="s">
        <v>293</v>
      </c>
      <c r="C9" s="411"/>
      <c r="D9" s="21"/>
      <c r="E9" s="26"/>
      <c r="F9" s="24"/>
      <c r="G9" s="25"/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39.75" customHeight="1" thickBot="1">
      <c r="A10" s="57">
        <v>1</v>
      </c>
      <c r="B10" s="170" t="s">
        <v>268</v>
      </c>
      <c r="C10" s="155" t="s">
        <v>267</v>
      </c>
      <c r="D10" s="193" t="s">
        <v>288</v>
      </c>
      <c r="E10" s="68">
        <v>515000</v>
      </c>
      <c r="F10" s="123">
        <f>'[2]متره ص(46)'!$K$23</f>
        <v>32.980000000000004</v>
      </c>
      <c r="G10" s="68">
        <f>ROUND(E10*F10,0)</f>
        <v>16984700</v>
      </c>
      <c r="H10" s="2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8" s="2" customFormat="1" ht="34.5" customHeight="1" thickBot="1">
      <c r="A11" s="57"/>
      <c r="B11" s="196"/>
      <c r="C11" s="408" t="s">
        <v>78</v>
      </c>
      <c r="D11" s="409"/>
      <c r="E11" s="188"/>
      <c r="F11" s="188"/>
      <c r="G11" s="192">
        <f>SUM(G10)</f>
        <v>16984700</v>
      </c>
      <c r="H11" s="197"/>
    </row>
    <row r="12" spans="1:31" s="169" customFormat="1" ht="34.5" customHeight="1" thickBot="1">
      <c r="A12" s="178"/>
      <c r="B12" s="410" t="s">
        <v>294</v>
      </c>
      <c r="C12" s="433"/>
      <c r="D12" s="194"/>
      <c r="E12" s="61"/>
      <c r="F12" s="42"/>
      <c r="G12" s="195"/>
      <c r="H12" s="22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</row>
    <row r="13" spans="1:31" ht="39.75" customHeight="1">
      <c r="A13" s="57">
        <v>1</v>
      </c>
      <c r="B13" s="170" t="s">
        <v>77</v>
      </c>
      <c r="C13" s="80" t="s">
        <v>218</v>
      </c>
      <c r="D13" s="177" t="s">
        <v>288</v>
      </c>
      <c r="E13" s="51">
        <v>85400</v>
      </c>
      <c r="F13" s="50">
        <f>'[2]متره ص(47)'!$K$16</f>
        <v>82.72</v>
      </c>
      <c r="G13" s="51">
        <f>ROUND(E13*F13,0)</f>
        <v>7064288</v>
      </c>
      <c r="H13" s="2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9.75" customHeight="1" thickBot="1">
      <c r="A14" s="57">
        <v>2</v>
      </c>
      <c r="B14" s="170" t="s">
        <v>81</v>
      </c>
      <c r="C14" s="155" t="s">
        <v>80</v>
      </c>
      <c r="D14" s="193" t="s">
        <v>265</v>
      </c>
      <c r="E14" s="159">
        <v>10700</v>
      </c>
      <c r="F14" s="123">
        <f>'[2]متره ص(47)'!$K$22</f>
        <v>181.6</v>
      </c>
      <c r="G14" s="68">
        <f>ROUND(E14*F14,0)</f>
        <v>1943120</v>
      </c>
      <c r="H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34.5" customHeight="1" thickBot="1">
      <c r="A15" s="57"/>
      <c r="B15" s="196"/>
      <c r="C15" s="408" t="s">
        <v>79</v>
      </c>
      <c r="D15" s="409"/>
      <c r="E15" s="188"/>
      <c r="F15" s="188"/>
      <c r="G15" s="189">
        <f>SUM(G13:G14)</f>
        <v>9007408</v>
      </c>
      <c r="H15" s="2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37.5" customHeight="1">
      <c r="A16" s="57"/>
      <c r="B16" s="147"/>
      <c r="C16" s="198"/>
      <c r="D16" s="199"/>
      <c r="E16" s="179"/>
      <c r="F16" s="171"/>
      <c r="G16" s="180"/>
      <c r="H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30" customHeight="1" thickBot="1">
      <c r="A17" s="57"/>
      <c r="B17" s="119"/>
      <c r="C17" s="173"/>
      <c r="D17" s="174"/>
      <c r="E17" s="171"/>
      <c r="F17" s="55"/>
      <c r="G17" s="172"/>
      <c r="H17" s="4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39" customHeight="1" thickBot="1">
      <c r="A18" s="424" t="s">
        <v>185</v>
      </c>
      <c r="B18" s="425"/>
      <c r="C18" s="427" t="s">
        <v>186</v>
      </c>
      <c r="D18" s="427"/>
      <c r="E18" s="425"/>
      <c r="F18" s="427" t="s">
        <v>187</v>
      </c>
      <c r="G18" s="427"/>
      <c r="H18" s="42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31.5" customHeight="1">
      <c r="A19" s="1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1.5" customHeight="1">
      <c r="A20" s="1"/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31.5" customHeight="1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31.5" customHeight="1">
      <c r="A22" s="1"/>
      <c r="B22" s="1"/>
      <c r="C22" s="1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31.5" customHeight="1">
      <c r="A23" s="1"/>
      <c r="B23" s="1"/>
      <c r="C23" s="1"/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31.5" customHeight="1">
      <c r="A24" s="1"/>
      <c r="B24" s="1"/>
      <c r="C24" s="1"/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31.5" customHeight="1">
      <c r="A25" s="1"/>
      <c r="B25" s="1"/>
      <c r="C25" s="1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31.5" customHeight="1">
      <c r="A26" s="1"/>
      <c r="B26" s="1"/>
      <c r="C26" s="1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31.5" customHeight="1">
      <c r="A27" s="1"/>
      <c r="B27" s="1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31.5" customHeight="1">
      <c r="A28" s="1"/>
      <c r="B28" s="1"/>
      <c r="C28" s="1"/>
      <c r="D28" s="1"/>
      <c r="E28" s="1"/>
      <c r="F28" s="1"/>
      <c r="G28" s="1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31.5" customHeight="1">
      <c r="A29" s="1"/>
      <c r="B29" s="1"/>
      <c r="C29" s="1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31.5" customHeight="1">
      <c r="A30" s="1"/>
      <c r="B30" s="1"/>
      <c r="C30" s="1"/>
      <c r="D30" s="1"/>
      <c r="E30" s="1"/>
      <c r="F30" s="1"/>
      <c r="G30" s="1"/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31.5" customHeight="1">
      <c r="A31" s="1"/>
      <c r="B31" s="1"/>
      <c r="C31" s="1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31.5" customHeight="1">
      <c r="A32" s="1"/>
      <c r="B32" s="1"/>
      <c r="C32" s="1"/>
      <c r="D32" s="1"/>
      <c r="E32" s="1"/>
      <c r="F32" s="1"/>
      <c r="G32" s="1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31.5" customHeight="1">
      <c r="A33" s="1"/>
      <c r="B33" s="1"/>
      <c r="C33" s="1"/>
      <c r="D33" s="1"/>
      <c r="E33" s="1"/>
      <c r="F33" s="1"/>
      <c r="G33" s="1"/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31.5" customHeight="1">
      <c r="A34" s="1"/>
      <c r="B34" s="1"/>
      <c r="C34" s="1"/>
      <c r="D34" s="1"/>
      <c r="E34" s="1"/>
      <c r="F34" s="1"/>
      <c r="G34" s="1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31.5" customHeight="1">
      <c r="A35" s="1"/>
      <c r="B35" s="1"/>
      <c r="C35" s="1"/>
      <c r="D35" s="1"/>
      <c r="E35" s="1"/>
      <c r="F35" s="1"/>
      <c r="G35" s="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8" ht="31.5" customHeight="1">
      <c r="A36" s="1"/>
      <c r="B36" s="1"/>
      <c r="C36" s="1"/>
      <c r="D36" s="1"/>
      <c r="E36" s="1"/>
      <c r="F36" s="1"/>
      <c r="G36" s="1"/>
      <c r="H36" s="1"/>
    </row>
    <row r="37" spans="1:8" ht="31.5" customHeight="1">
      <c r="A37" s="1"/>
      <c r="B37" s="1"/>
      <c r="C37" s="1"/>
      <c r="D37" s="1"/>
      <c r="E37" s="1"/>
      <c r="F37" s="1"/>
      <c r="G37" s="1"/>
      <c r="H37" s="1"/>
    </row>
    <row r="38" spans="1:8" ht="31.5" customHeight="1">
      <c r="A38" s="1"/>
      <c r="B38" s="1"/>
      <c r="C38" s="1"/>
      <c r="D38" s="1"/>
      <c r="E38" s="1"/>
      <c r="F38" s="1"/>
      <c r="G38" s="1"/>
      <c r="H38" s="1"/>
    </row>
    <row r="39" spans="1:8" ht="31.5" customHeight="1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</sheetData>
  <mergeCells count="20">
    <mergeCell ref="B1:B2"/>
    <mergeCell ref="B12:C12"/>
    <mergeCell ref="C15:D15"/>
    <mergeCell ref="A5:H5"/>
    <mergeCell ref="H6:H7"/>
    <mergeCell ref="A6:A7"/>
    <mergeCell ref="C11:D11"/>
    <mergeCell ref="B9:C9"/>
    <mergeCell ref="G6:G7"/>
    <mergeCell ref="F6:F7"/>
    <mergeCell ref="C1:E1"/>
    <mergeCell ref="C2:E2"/>
    <mergeCell ref="C3:E3"/>
    <mergeCell ref="C6:C7"/>
    <mergeCell ref="D6:D7"/>
    <mergeCell ref="E6:E7"/>
    <mergeCell ref="A18:B18"/>
    <mergeCell ref="C18:E18"/>
    <mergeCell ref="B6:B7"/>
    <mergeCell ref="F18:H18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7"/>
  </sheetPr>
  <dimension ref="A1:AU213"/>
  <sheetViews>
    <sheetView rightToLeft="1" zoomScale="75" zoomScaleNormal="75" workbookViewId="0" topLeftCell="A13">
      <selection activeCell="B9" sqref="B9:C9"/>
    </sheetView>
  </sheetViews>
  <sheetFormatPr defaultColWidth="9.140625" defaultRowHeight="12.75"/>
  <cols>
    <col min="1" max="1" width="4.57421875" style="0" customWidth="1"/>
    <col min="2" max="2" width="47.7109375" style="0" customWidth="1"/>
    <col min="3" max="3" width="12.7109375" style="0" customWidth="1"/>
    <col min="4" max="4" width="7.7109375" style="0" customWidth="1"/>
    <col min="5" max="5" width="12.7109375" style="0" customWidth="1"/>
    <col min="6" max="6" width="10.7109375" style="0" customWidth="1"/>
    <col min="7" max="7" width="15.7109375" style="0" customWidth="1"/>
    <col min="8" max="8" width="17.28125" style="0" customWidth="1"/>
  </cols>
  <sheetData>
    <row r="1" spans="1:47" ht="18" customHeight="1">
      <c r="A1" s="13"/>
      <c r="B1" s="312" t="s">
        <v>194</v>
      </c>
      <c r="C1" s="319" t="s">
        <v>188</v>
      </c>
      <c r="D1" s="319"/>
      <c r="E1" s="319"/>
      <c r="F1" s="18"/>
      <c r="G1" s="18" t="s">
        <v>190</v>
      </c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8" customHeight="1">
      <c r="A2" s="15"/>
      <c r="B2" s="313"/>
      <c r="C2" s="320" t="s">
        <v>193</v>
      </c>
      <c r="D2" s="320"/>
      <c r="E2" s="320"/>
      <c r="F2" s="20"/>
      <c r="G2" s="20" t="s">
        <v>191</v>
      </c>
      <c r="H2" s="259" t="s">
        <v>67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" customHeight="1" thickBot="1">
      <c r="A3" s="16"/>
      <c r="B3" s="33" t="s">
        <v>195</v>
      </c>
      <c r="C3" s="318" t="s">
        <v>189</v>
      </c>
      <c r="D3" s="318"/>
      <c r="E3" s="318"/>
      <c r="F3" s="23"/>
      <c r="G3" s="23" t="s">
        <v>192</v>
      </c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9:47" ht="7.5" customHeight="1" thickBot="1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31.5" customHeight="1" thickBot="1">
      <c r="A5" s="416" t="s">
        <v>163</v>
      </c>
      <c r="B5" s="417"/>
      <c r="C5" s="417"/>
      <c r="D5" s="417"/>
      <c r="E5" s="417"/>
      <c r="F5" s="417"/>
      <c r="G5" s="417"/>
      <c r="H5" s="4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8.75" customHeight="1">
      <c r="A6" s="422" t="s">
        <v>184</v>
      </c>
      <c r="B6" s="413" t="s">
        <v>183</v>
      </c>
      <c r="C6" s="419" t="s">
        <v>237</v>
      </c>
      <c r="D6" s="414" t="s">
        <v>238</v>
      </c>
      <c r="E6" s="414" t="s">
        <v>166</v>
      </c>
      <c r="F6" s="414" t="s">
        <v>239</v>
      </c>
      <c r="G6" s="412" t="s">
        <v>167</v>
      </c>
      <c r="H6" s="420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8.75" customHeight="1" thickBot="1">
      <c r="A7" s="423"/>
      <c r="B7" s="413"/>
      <c r="C7" s="419"/>
      <c r="D7" s="415"/>
      <c r="E7" s="415"/>
      <c r="F7" s="415"/>
      <c r="G7" s="413"/>
      <c r="H7" s="4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5" customHeight="1" thickBot="1">
      <c r="A8" s="45"/>
      <c r="B8" s="58"/>
      <c r="C8" s="59"/>
      <c r="D8" s="60"/>
      <c r="E8" s="61"/>
      <c r="F8" s="62"/>
      <c r="G8" s="63"/>
      <c r="H8" s="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34.5" customHeight="1" thickBot="1">
      <c r="A9" s="142"/>
      <c r="B9" s="410" t="s">
        <v>292</v>
      </c>
      <c r="C9" s="411"/>
      <c r="D9" s="21"/>
      <c r="E9" s="26"/>
      <c r="F9" s="24"/>
      <c r="G9" s="25"/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42" customHeight="1">
      <c r="A10" s="57">
        <v>1</v>
      </c>
      <c r="B10" s="170" t="s">
        <v>82</v>
      </c>
      <c r="C10" s="80" t="s">
        <v>15</v>
      </c>
      <c r="D10" s="87" t="s">
        <v>153</v>
      </c>
      <c r="E10" s="51">
        <v>195</v>
      </c>
      <c r="F10" s="167">
        <f>'[2]متره ص(48)'!$K$13</f>
        <v>9291.449999999999</v>
      </c>
      <c r="G10" s="51">
        <f aca="true" t="shared" si="0" ref="G10:G15">ROUND(E10*F10,0)</f>
        <v>1811833</v>
      </c>
      <c r="H10" s="2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8" s="2" customFormat="1" ht="42" customHeight="1">
      <c r="A11" s="57">
        <v>2</v>
      </c>
      <c r="B11" s="170" t="s">
        <v>83</v>
      </c>
      <c r="C11" s="80" t="s">
        <v>208</v>
      </c>
      <c r="D11" s="149" t="s">
        <v>288</v>
      </c>
      <c r="E11" s="49">
        <v>6030</v>
      </c>
      <c r="F11" s="50">
        <f>'[2]متره ص(48)'!$K$17</f>
        <v>30</v>
      </c>
      <c r="G11" s="49">
        <f t="shared" si="0"/>
        <v>180900</v>
      </c>
      <c r="H11" s="150"/>
    </row>
    <row r="12" spans="1:47" s="169" customFormat="1" ht="42" customHeight="1">
      <c r="A12" s="57">
        <v>3</v>
      </c>
      <c r="B12" s="164" t="s">
        <v>84</v>
      </c>
      <c r="C12" s="80" t="s">
        <v>16</v>
      </c>
      <c r="D12" s="165" t="s">
        <v>288</v>
      </c>
      <c r="E12" s="166">
        <v>21300</v>
      </c>
      <c r="F12" s="167">
        <f>'[2]متره ص(48)'!$K$22</f>
        <v>60.3</v>
      </c>
      <c r="G12" s="166">
        <f t="shared" si="0"/>
        <v>1284390</v>
      </c>
      <c r="H12" s="2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42" customHeight="1">
      <c r="A13" s="57">
        <v>4</v>
      </c>
      <c r="B13" s="117" t="s">
        <v>85</v>
      </c>
      <c r="C13" s="80" t="s">
        <v>17</v>
      </c>
      <c r="D13" s="165" t="s">
        <v>288</v>
      </c>
      <c r="E13" s="51">
        <v>20300</v>
      </c>
      <c r="F13" s="50">
        <f>'[2]متره ص(49)'!$K$13</f>
        <v>58.8</v>
      </c>
      <c r="G13" s="51">
        <f t="shared" si="0"/>
        <v>1193640</v>
      </c>
      <c r="H13" s="2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42" customHeight="1">
      <c r="A14" s="57">
        <v>5</v>
      </c>
      <c r="B14" s="163" t="s">
        <v>86</v>
      </c>
      <c r="C14" s="80" t="s">
        <v>18</v>
      </c>
      <c r="D14" s="165" t="s">
        <v>288</v>
      </c>
      <c r="E14" s="49">
        <v>15500</v>
      </c>
      <c r="F14" s="50">
        <f>'[2]متره ص(49)'!$K$16</f>
        <v>251.22</v>
      </c>
      <c r="G14" s="51">
        <f t="shared" si="0"/>
        <v>3893910</v>
      </c>
      <c r="H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42" customHeight="1" thickBot="1">
      <c r="A15" s="57">
        <v>6</v>
      </c>
      <c r="B15" s="163" t="s">
        <v>87</v>
      </c>
      <c r="C15" s="155" t="s">
        <v>19</v>
      </c>
      <c r="D15" s="190" t="s">
        <v>288</v>
      </c>
      <c r="E15" s="69">
        <v>12700</v>
      </c>
      <c r="F15" s="123">
        <f>'[2]متره ص(49)'!$K$19</f>
        <v>302.98</v>
      </c>
      <c r="G15" s="68">
        <f t="shared" si="0"/>
        <v>3847846</v>
      </c>
      <c r="H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34.5" customHeight="1" thickBot="1">
      <c r="A16" s="57"/>
      <c r="B16" s="102"/>
      <c r="C16" s="408" t="s">
        <v>88</v>
      </c>
      <c r="D16" s="409"/>
      <c r="E16" s="188"/>
      <c r="F16" s="188"/>
      <c r="G16" s="192">
        <f>SUM(G10:G15)</f>
        <v>12212519</v>
      </c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30" customHeight="1" thickBot="1">
      <c r="A17" s="57"/>
      <c r="B17" s="147"/>
      <c r="C17" s="175"/>
      <c r="D17" s="191"/>
      <c r="E17" s="179"/>
      <c r="F17" s="179"/>
      <c r="G17" s="176"/>
      <c r="H17" s="4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39" customHeight="1" thickBot="1">
      <c r="A18" s="424" t="s">
        <v>185</v>
      </c>
      <c r="B18" s="425"/>
      <c r="C18" s="427" t="s">
        <v>186</v>
      </c>
      <c r="D18" s="427"/>
      <c r="E18" s="427"/>
      <c r="F18" s="426" t="s">
        <v>187</v>
      </c>
      <c r="G18" s="427"/>
      <c r="H18" s="42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33" ht="31.5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</row>
    <row r="20" spans="1:33" ht="31.5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</row>
    <row r="21" spans="1:33" ht="31.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</row>
    <row r="22" spans="1:33" ht="31.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</row>
    <row r="23" spans="1:33" ht="31.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</row>
    <row r="24" spans="1:33" ht="31.5" customHeigh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</row>
    <row r="25" spans="1:33" ht="31.5" customHeigh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</row>
    <row r="26" spans="1:33" ht="31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</row>
    <row r="27" spans="1:33" ht="31.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</row>
    <row r="28" spans="1:33" ht="31.5" customHeight="1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</row>
    <row r="29" spans="1:33" ht="31.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</row>
    <row r="30" spans="1:33" ht="31.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</row>
    <row r="31" spans="1:33" ht="31.5" customHeight="1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</row>
    <row r="32" spans="1:33" ht="31.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</row>
    <row r="33" spans="1:33" ht="31.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</row>
    <row r="34" spans="1:33" ht="31.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</row>
    <row r="35" spans="1:33" ht="31.5" customHeight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</row>
    <row r="36" spans="1:33" ht="31.5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</row>
    <row r="37" spans="1:33" ht="31.5" customHeigh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</row>
    <row r="38" spans="1:33" ht="31.5" customHeight="1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</row>
    <row r="39" spans="1:33" ht="31.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</row>
    <row r="40" spans="1:33" ht="12.7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</row>
    <row r="41" spans="1:33" ht="12.7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</row>
    <row r="42" spans="1:33" ht="12.7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</row>
    <row r="43" spans="1:33" ht="12.7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</row>
    <row r="44" spans="1:33" ht="12.7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</row>
    <row r="45" spans="1:33" ht="12.75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</row>
    <row r="46" spans="1:33" ht="12.75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</row>
    <row r="47" spans="1:33" ht="12.7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</row>
    <row r="48" spans="1:33" ht="12.7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</row>
    <row r="49" spans="1:33" ht="12.7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</row>
    <row r="50" spans="1:33" ht="12.7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</row>
    <row r="51" spans="1:33" ht="12.7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</row>
    <row r="52" spans="1:33" ht="12.7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</row>
    <row r="53" spans="1:33" ht="12.7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</row>
    <row r="54" spans="1:33" ht="12.7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</row>
    <row r="55" spans="1:33" ht="12.75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</row>
    <row r="56" spans="1:33" ht="12.75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</row>
    <row r="57" spans="1:33" ht="12.7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</row>
    <row r="58" spans="1:33" ht="12.7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</row>
    <row r="59" spans="1:33" ht="12.7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</row>
    <row r="60" spans="1:33" ht="12.7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</row>
    <row r="61" spans="1:33" ht="12.7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</row>
    <row r="62" spans="1:33" ht="12.7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</row>
    <row r="63" spans="1:33" ht="12.75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</row>
    <row r="64" spans="1:33" ht="12.7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</row>
    <row r="65" spans="1:33" ht="12.7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</row>
    <row r="66" spans="1:33" ht="12.7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</row>
    <row r="67" spans="1:33" ht="12.7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</row>
    <row r="68" spans="1:33" ht="12.7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</row>
    <row r="69" spans="1:33" ht="12.7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</row>
    <row r="70" spans="1:33" ht="12.7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</row>
    <row r="71" spans="1:33" ht="12.7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</row>
    <row r="72" spans="1:33" ht="12.7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</row>
    <row r="73" spans="1:33" ht="12.75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</row>
    <row r="74" spans="1:33" ht="12.75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</row>
    <row r="75" spans="1:33" ht="12.75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</row>
    <row r="76" spans="1:33" ht="12.75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</row>
    <row r="77" spans="1:33" ht="12.75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</row>
    <row r="78" spans="1:33" ht="12.75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</row>
    <row r="79" spans="1:33" ht="12.7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</row>
    <row r="80" spans="1:33" ht="12.75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</row>
    <row r="81" spans="1:33" ht="12.75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</row>
    <row r="82" spans="1:33" ht="12.75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</row>
    <row r="83" spans="1:33" ht="12.75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</row>
    <row r="84" spans="1:33" ht="12.75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</row>
    <row r="85" spans="1:33" ht="12.7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</row>
    <row r="86" spans="1:33" ht="12.7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</row>
    <row r="87" spans="1:33" ht="12.75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</row>
    <row r="88" spans="1:33" ht="12.7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</row>
    <row r="89" spans="1:33" ht="12.7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</row>
    <row r="90" spans="1:33" ht="12.7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</row>
    <row r="91" spans="1:33" ht="12.7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</row>
    <row r="92" spans="1:33" ht="12.7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</row>
    <row r="93" spans="1:33" ht="12.7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</row>
    <row r="94" spans="1:33" ht="12.7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</row>
    <row r="95" spans="1:33" ht="12.7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</row>
    <row r="96" spans="1:33" ht="12.75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</row>
    <row r="97" spans="1:33" ht="12.75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</row>
    <row r="98" spans="1:33" ht="12.75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</row>
    <row r="99" spans="1:33" ht="12.75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</row>
    <row r="100" spans="1:33" ht="12.75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</row>
    <row r="101" spans="1:33" ht="12.75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</row>
    <row r="102" spans="1:33" ht="12.75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</row>
    <row r="103" spans="1:33" ht="12.75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</row>
    <row r="104" spans="1:33" ht="12.75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</row>
    <row r="105" spans="1:33" ht="12.75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</row>
    <row r="106" spans="1:33" ht="12.75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</row>
    <row r="107" spans="1:33" ht="12.75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</row>
    <row r="108" spans="1:33" ht="12.7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</row>
    <row r="109" spans="1:33" ht="12.75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</row>
    <row r="110" spans="1:33" ht="12.75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</row>
    <row r="111" spans="1:33" ht="12.7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</row>
    <row r="112" spans="1:33" ht="12.75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</row>
    <row r="113" spans="1:33" ht="12.75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</row>
    <row r="114" spans="1:33" ht="12.75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</row>
    <row r="115" spans="1:33" ht="12.75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</row>
    <row r="116" spans="1:33" ht="12.75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</row>
    <row r="117" spans="1:33" ht="12.75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</row>
    <row r="118" spans="1:33" ht="12.75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</row>
    <row r="119" spans="1:33" ht="12.75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</row>
    <row r="120" spans="1:33" ht="12.75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</row>
    <row r="121" spans="1:33" ht="12.75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</row>
    <row r="122" spans="1:33" ht="12.75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</row>
    <row r="123" spans="1:33" ht="12.75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</row>
    <row r="124" spans="1:33" ht="12.75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</row>
    <row r="125" spans="1:33" ht="12.75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</row>
    <row r="126" spans="1:33" ht="12.75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</row>
    <row r="127" spans="1:33" ht="12.75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</row>
    <row r="128" spans="1:33" ht="12.75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</row>
    <row r="129" spans="1:33" ht="12.75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</row>
    <row r="130" spans="1:33" ht="12.75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</row>
    <row r="131" spans="1:33" ht="12.75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</row>
    <row r="132" spans="1:33" ht="12.75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</row>
    <row r="133" spans="1:33" ht="12.75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</row>
    <row r="134" spans="1:33" ht="12.75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</row>
    <row r="135" spans="1:33" ht="12.75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</row>
    <row r="136" spans="1:33" ht="12.75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</row>
    <row r="137" spans="1:33" ht="12.75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</row>
    <row r="138" spans="1:33" ht="12.75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</row>
    <row r="139" spans="1:33" ht="12.75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</row>
    <row r="140" spans="1:33" ht="12.75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</row>
    <row r="141" spans="1:33" ht="12.75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</row>
    <row r="142" spans="1:33" ht="12.75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</row>
    <row r="143" spans="1:33" ht="12.75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</row>
    <row r="144" spans="1:33" ht="12.75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</row>
    <row r="145" spans="1:33" ht="12.7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</row>
    <row r="146" spans="1:33" ht="12.75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</row>
    <row r="147" spans="1:33" ht="12.75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</row>
    <row r="148" spans="1:33" ht="12.75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</row>
    <row r="149" spans="1:33" ht="12.75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</row>
    <row r="150" spans="1:33" ht="12.75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</row>
    <row r="151" spans="1:33" ht="12.75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</row>
    <row r="152" spans="1:33" ht="12.75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</row>
    <row r="153" spans="1:33" ht="12.75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</row>
    <row r="154" spans="1:33" ht="12.75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</row>
    <row r="155" spans="1:33" ht="12.75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</row>
    <row r="156" spans="1:33" ht="12.75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</row>
    <row r="157" spans="1:33" ht="12.75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</row>
    <row r="158" spans="1:33" ht="12.75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</row>
    <row r="159" spans="1:33" ht="12.75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</row>
    <row r="160" spans="1:33" ht="12.75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</row>
    <row r="161" spans="1:33" ht="12.75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</row>
    <row r="162" spans="1:33" ht="12.75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</row>
    <row r="163" spans="1:33" ht="12.75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</row>
    <row r="164" spans="1:33" ht="12.75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</row>
    <row r="165" spans="1:33" ht="12.75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</row>
    <row r="166" spans="1:33" ht="12.75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</row>
    <row r="167" spans="1:33" ht="12.75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</row>
    <row r="168" spans="1:33" ht="12.75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</row>
    <row r="169" spans="1:33" ht="12.75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</row>
    <row r="170" spans="1:33" ht="12.75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</row>
    <row r="171" spans="1:33" ht="12.75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</row>
    <row r="172" spans="1:33" ht="12.75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</row>
    <row r="173" spans="1:33" ht="12.75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</row>
    <row r="174" spans="1:33" ht="12.75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</row>
    <row r="175" spans="1:33" ht="12.75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</row>
    <row r="176" spans="1:33" ht="12.75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</row>
    <row r="177" spans="1:33" ht="12.75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</row>
    <row r="178" spans="1:33" ht="12.75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</row>
    <row r="179" spans="1:33" ht="12.75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</row>
    <row r="180" spans="1:33" ht="12.75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</row>
    <row r="181" spans="1:33" ht="12.75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</row>
    <row r="182" spans="1:33" ht="12.75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</row>
    <row r="183" spans="1:33" ht="12.75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</row>
    <row r="184" spans="1:33" ht="12.75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</row>
    <row r="185" spans="1:33" ht="12.75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</row>
    <row r="186" spans="1:33" ht="12.75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</row>
    <row r="187" spans="1:33" ht="12.75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</row>
    <row r="188" spans="1:33" ht="12.75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</row>
    <row r="189" spans="1:33" ht="12.75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</row>
    <row r="190" spans="1:33" ht="12.75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</row>
    <row r="191" spans="1:33" ht="12.75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</row>
    <row r="192" spans="1:33" ht="12.75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</row>
    <row r="193" spans="1:33" ht="12.75">
      <c r="A193" s="162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</row>
    <row r="194" spans="1:33" ht="12.75">
      <c r="A194" s="162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</row>
    <row r="195" spans="1:33" ht="12.75">
      <c r="A195" s="162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</row>
    <row r="196" spans="1:33" ht="12.75">
      <c r="A196" s="162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</row>
    <row r="197" spans="1:33" ht="12.75">
      <c r="A197" s="162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</row>
    <row r="198" spans="1:33" ht="12.75">
      <c r="A198" s="162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</row>
    <row r="199" spans="1:33" ht="12.75">
      <c r="A199" s="162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</row>
    <row r="200" spans="1:33" ht="12.75">
      <c r="A200" s="162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</row>
    <row r="201" spans="1:33" ht="12.75">
      <c r="A201" s="162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</row>
    <row r="202" spans="1:33" ht="12.75">
      <c r="A202" s="162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</row>
    <row r="203" spans="1:33" ht="12.75">
      <c r="A203" s="162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</row>
    <row r="204" spans="1:33" ht="12.75">
      <c r="A204" s="162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</row>
    <row r="205" spans="1:33" ht="12.75">
      <c r="A205" s="162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</row>
    <row r="206" spans="1:33" ht="12.75">
      <c r="A206" s="162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</row>
    <row r="207" spans="1:33" ht="12.75">
      <c r="A207" s="162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</row>
    <row r="208" spans="1:33" ht="12.75">
      <c r="A208" s="162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</row>
    <row r="209" spans="1:33" ht="12.75">
      <c r="A209" s="162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</row>
    <row r="210" spans="1:33" ht="12.75">
      <c r="A210" s="162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</row>
    <row r="211" spans="1:33" ht="12.75">
      <c r="A211" s="162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</row>
    <row r="212" spans="1:33" ht="12.75">
      <c r="A212" s="162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</row>
    <row r="213" spans="1:33" ht="12.75">
      <c r="A213" s="162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</row>
  </sheetData>
  <mergeCells count="18">
    <mergeCell ref="A5:H5"/>
    <mergeCell ref="H6:H7"/>
    <mergeCell ref="A6:A7"/>
    <mergeCell ref="C1:E1"/>
    <mergeCell ref="C2:E2"/>
    <mergeCell ref="C3:E3"/>
    <mergeCell ref="B1:B2"/>
    <mergeCell ref="C16:D16"/>
    <mergeCell ref="A18:B18"/>
    <mergeCell ref="C18:E18"/>
    <mergeCell ref="F18:H18"/>
    <mergeCell ref="B9:C9"/>
    <mergeCell ref="G6:G7"/>
    <mergeCell ref="F6:F7"/>
    <mergeCell ref="B6:B7"/>
    <mergeCell ref="C6:C7"/>
    <mergeCell ref="D6:D7"/>
    <mergeCell ref="E6:E7"/>
  </mergeCells>
  <printOptions horizontalCentered="1" verticalCentered="1"/>
  <pageMargins left="0.5" right="1" top="0.2" bottom="0.2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29"/>
  <sheetViews>
    <sheetView rightToLeft="1" zoomScale="75" zoomScaleNormal="75" workbookViewId="0" topLeftCell="A7">
      <selection activeCell="A6" sqref="A6:J25"/>
    </sheetView>
  </sheetViews>
  <sheetFormatPr defaultColWidth="9.140625" defaultRowHeight="12.75"/>
  <cols>
    <col min="1" max="1" width="4.57421875" style="0" customWidth="1"/>
    <col min="2" max="2" width="43.7109375" style="3" customWidth="1"/>
    <col min="3" max="3" width="18.7109375" style="6" customWidth="1"/>
    <col min="4" max="8" width="8.7109375" style="0" customWidth="1"/>
  </cols>
  <sheetData>
    <row r="1" spans="6:10" ht="0.75" customHeight="1" thickBot="1">
      <c r="F1" s="10"/>
      <c r="G1" s="10"/>
      <c r="H1" s="10"/>
      <c r="I1" s="10"/>
      <c r="J1" s="10"/>
    </row>
    <row r="2" spans="1:10" ht="18" customHeight="1">
      <c r="A2" s="275"/>
      <c r="B2" s="312" t="s">
        <v>194</v>
      </c>
      <c r="C2" s="319" t="s">
        <v>188</v>
      </c>
      <c r="D2" s="319"/>
      <c r="E2" s="319"/>
      <c r="F2" s="20"/>
      <c r="G2" s="20" t="s">
        <v>190</v>
      </c>
      <c r="H2" s="253"/>
      <c r="I2" s="253"/>
      <c r="J2" s="254"/>
    </row>
    <row r="3" spans="1:10" ht="18" customHeight="1">
      <c r="A3" s="276"/>
      <c r="B3" s="313"/>
      <c r="C3" s="320" t="s">
        <v>193</v>
      </c>
      <c r="D3" s="320"/>
      <c r="E3" s="320"/>
      <c r="F3" s="20"/>
      <c r="G3" s="20" t="s">
        <v>191</v>
      </c>
      <c r="H3" s="347" t="s">
        <v>67</v>
      </c>
      <c r="I3" s="347"/>
      <c r="J3" s="255"/>
    </row>
    <row r="4" spans="1:20" ht="18" customHeight="1" thickBot="1">
      <c r="A4" s="277"/>
      <c r="B4" s="33" t="s">
        <v>195</v>
      </c>
      <c r="C4" s="318" t="s">
        <v>189</v>
      </c>
      <c r="D4" s="318"/>
      <c r="E4" s="318"/>
      <c r="F4" s="23"/>
      <c r="G4" s="23" t="s">
        <v>192</v>
      </c>
      <c r="H4" s="256"/>
      <c r="I4" s="256"/>
      <c r="J4" s="257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9.75" customHeight="1" thickBot="1">
      <c r="A5" s="30"/>
      <c r="B5" s="29"/>
      <c r="C5" s="19"/>
      <c r="D5" s="19"/>
      <c r="E5" s="19"/>
      <c r="F5" s="20"/>
      <c r="G5" s="20"/>
      <c r="H5" s="28"/>
      <c r="I5" s="28"/>
      <c r="J5" s="28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" customHeight="1">
      <c r="A6" s="338" t="s">
        <v>13</v>
      </c>
      <c r="B6" s="339"/>
      <c r="C6" s="339"/>
      <c r="D6" s="339"/>
      <c r="E6" s="339"/>
      <c r="F6" s="339"/>
      <c r="G6" s="339"/>
      <c r="H6" s="339"/>
      <c r="I6" s="339"/>
      <c r="J6" s="340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" customHeight="1">
      <c r="A7" s="341"/>
      <c r="B7" s="342"/>
      <c r="C7" s="342"/>
      <c r="D7" s="342"/>
      <c r="E7" s="342"/>
      <c r="F7" s="342"/>
      <c r="G7" s="342"/>
      <c r="H7" s="342"/>
      <c r="I7" s="342"/>
      <c r="J7" s="343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7" customHeight="1">
      <c r="A8" s="341"/>
      <c r="B8" s="342"/>
      <c r="C8" s="342"/>
      <c r="D8" s="342"/>
      <c r="E8" s="342"/>
      <c r="F8" s="342"/>
      <c r="G8" s="342"/>
      <c r="H8" s="342"/>
      <c r="I8" s="342"/>
      <c r="J8" s="343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7" customHeight="1">
      <c r="A9" s="341"/>
      <c r="B9" s="342"/>
      <c r="C9" s="342"/>
      <c r="D9" s="342"/>
      <c r="E9" s="342"/>
      <c r="F9" s="342"/>
      <c r="G9" s="342"/>
      <c r="H9" s="342"/>
      <c r="I9" s="342"/>
      <c r="J9" s="343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9.5" customHeight="1">
      <c r="A10" s="341"/>
      <c r="B10" s="342"/>
      <c r="C10" s="342"/>
      <c r="D10" s="342"/>
      <c r="E10" s="342"/>
      <c r="F10" s="342"/>
      <c r="G10" s="342"/>
      <c r="H10" s="342"/>
      <c r="I10" s="342"/>
      <c r="J10" s="343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9.5" customHeight="1">
      <c r="A11" s="341"/>
      <c r="B11" s="342"/>
      <c r="C11" s="342"/>
      <c r="D11" s="342"/>
      <c r="E11" s="342"/>
      <c r="F11" s="342"/>
      <c r="G11" s="342"/>
      <c r="H11" s="342"/>
      <c r="I11" s="342"/>
      <c r="J11" s="343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9.5" customHeight="1">
      <c r="A12" s="341"/>
      <c r="B12" s="342"/>
      <c r="C12" s="342"/>
      <c r="D12" s="342"/>
      <c r="E12" s="342"/>
      <c r="F12" s="342"/>
      <c r="G12" s="342"/>
      <c r="H12" s="342"/>
      <c r="I12" s="342"/>
      <c r="J12" s="343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9.5" customHeight="1">
      <c r="A13" s="341"/>
      <c r="B13" s="342"/>
      <c r="C13" s="342"/>
      <c r="D13" s="342"/>
      <c r="E13" s="342"/>
      <c r="F13" s="342"/>
      <c r="G13" s="342"/>
      <c r="H13" s="342"/>
      <c r="I13" s="342"/>
      <c r="J13" s="343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9.5" customHeight="1">
      <c r="A14" s="341"/>
      <c r="B14" s="342"/>
      <c r="C14" s="342"/>
      <c r="D14" s="342"/>
      <c r="E14" s="342"/>
      <c r="F14" s="342"/>
      <c r="G14" s="342"/>
      <c r="H14" s="342"/>
      <c r="I14" s="342"/>
      <c r="J14" s="343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9.5" customHeight="1">
      <c r="A15" s="341"/>
      <c r="B15" s="342"/>
      <c r="C15" s="342"/>
      <c r="D15" s="342"/>
      <c r="E15" s="342"/>
      <c r="F15" s="342"/>
      <c r="G15" s="342"/>
      <c r="H15" s="342"/>
      <c r="I15" s="342"/>
      <c r="J15" s="343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9.5" customHeight="1">
      <c r="A16" s="341"/>
      <c r="B16" s="342"/>
      <c r="C16" s="342"/>
      <c r="D16" s="342"/>
      <c r="E16" s="342"/>
      <c r="F16" s="342"/>
      <c r="G16" s="342"/>
      <c r="H16" s="342"/>
      <c r="I16" s="342"/>
      <c r="J16" s="343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9.5" customHeight="1">
      <c r="A17" s="341"/>
      <c r="B17" s="342"/>
      <c r="C17" s="342"/>
      <c r="D17" s="342"/>
      <c r="E17" s="342"/>
      <c r="F17" s="342"/>
      <c r="G17" s="342"/>
      <c r="H17" s="342"/>
      <c r="I17" s="342"/>
      <c r="J17" s="343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10" ht="19.5" customHeight="1">
      <c r="A18" s="341"/>
      <c r="B18" s="342"/>
      <c r="C18" s="342"/>
      <c r="D18" s="342"/>
      <c r="E18" s="342"/>
      <c r="F18" s="342"/>
      <c r="G18" s="342"/>
      <c r="H18" s="342"/>
      <c r="I18" s="342"/>
      <c r="J18" s="343"/>
    </row>
    <row r="19" spans="1:10" ht="19.5" customHeight="1">
      <c r="A19" s="341"/>
      <c r="B19" s="342"/>
      <c r="C19" s="342"/>
      <c r="D19" s="342"/>
      <c r="E19" s="342"/>
      <c r="F19" s="342"/>
      <c r="G19" s="342"/>
      <c r="H19" s="342"/>
      <c r="I19" s="342"/>
      <c r="J19" s="343"/>
    </row>
    <row r="20" spans="1:10" ht="19.5" customHeight="1">
      <c r="A20" s="341"/>
      <c r="B20" s="342"/>
      <c r="C20" s="342"/>
      <c r="D20" s="342"/>
      <c r="E20" s="342"/>
      <c r="F20" s="342"/>
      <c r="G20" s="342"/>
      <c r="H20" s="342"/>
      <c r="I20" s="342"/>
      <c r="J20" s="343"/>
    </row>
    <row r="21" spans="1:10" ht="19.5" customHeight="1">
      <c r="A21" s="341"/>
      <c r="B21" s="342"/>
      <c r="C21" s="342"/>
      <c r="D21" s="342"/>
      <c r="E21" s="342"/>
      <c r="F21" s="342"/>
      <c r="G21" s="342"/>
      <c r="H21" s="342"/>
      <c r="I21" s="342"/>
      <c r="J21" s="343"/>
    </row>
    <row r="22" spans="1:10" ht="19.5" customHeight="1">
      <c r="A22" s="341"/>
      <c r="B22" s="342"/>
      <c r="C22" s="342"/>
      <c r="D22" s="342"/>
      <c r="E22" s="342"/>
      <c r="F22" s="342"/>
      <c r="G22" s="342"/>
      <c r="H22" s="342"/>
      <c r="I22" s="342"/>
      <c r="J22" s="343"/>
    </row>
    <row r="23" spans="1:10" ht="19.5" customHeight="1">
      <c r="A23" s="341"/>
      <c r="B23" s="342"/>
      <c r="C23" s="342"/>
      <c r="D23" s="342"/>
      <c r="E23" s="342"/>
      <c r="F23" s="342"/>
      <c r="G23" s="342"/>
      <c r="H23" s="342"/>
      <c r="I23" s="342"/>
      <c r="J23" s="343"/>
    </row>
    <row r="24" spans="1:10" ht="19.5" customHeight="1">
      <c r="A24" s="341"/>
      <c r="B24" s="342"/>
      <c r="C24" s="342"/>
      <c r="D24" s="342"/>
      <c r="E24" s="342"/>
      <c r="F24" s="342"/>
      <c r="G24" s="342"/>
      <c r="H24" s="342"/>
      <c r="I24" s="342"/>
      <c r="J24" s="343"/>
    </row>
    <row r="25" spans="1:10" ht="19.5" customHeight="1" thickBot="1">
      <c r="A25" s="344"/>
      <c r="B25" s="345"/>
      <c r="C25" s="345"/>
      <c r="D25" s="345"/>
      <c r="E25" s="345"/>
      <c r="F25" s="345"/>
      <c r="G25" s="345"/>
      <c r="H25" s="345"/>
      <c r="I25" s="345"/>
      <c r="J25" s="346"/>
    </row>
    <row r="26" spans="1:11" ht="9.75" customHeight="1">
      <c r="A26" s="286"/>
      <c r="B26" s="326" t="s">
        <v>3</v>
      </c>
      <c r="C26" s="329" t="s">
        <v>2</v>
      </c>
      <c r="D26" s="330"/>
      <c r="E26" s="330"/>
      <c r="F26" s="331"/>
      <c r="G26" s="329" t="s">
        <v>1</v>
      </c>
      <c r="H26" s="330"/>
      <c r="I26" s="330"/>
      <c r="J26" s="331"/>
      <c r="K26" s="5"/>
    </row>
    <row r="27" spans="1:11" ht="9.75" customHeight="1">
      <c r="A27" s="287"/>
      <c r="B27" s="327"/>
      <c r="C27" s="332"/>
      <c r="D27" s="333"/>
      <c r="E27" s="333"/>
      <c r="F27" s="334"/>
      <c r="G27" s="332"/>
      <c r="H27" s="333"/>
      <c r="I27" s="333"/>
      <c r="J27" s="334"/>
      <c r="K27" s="5"/>
    </row>
    <row r="28" spans="1:11" ht="9.75" customHeight="1">
      <c r="A28" s="287"/>
      <c r="B28" s="327"/>
      <c r="C28" s="332"/>
      <c r="D28" s="333"/>
      <c r="E28" s="333"/>
      <c r="F28" s="334"/>
      <c r="G28" s="332"/>
      <c r="H28" s="333"/>
      <c r="I28" s="333"/>
      <c r="J28" s="334"/>
      <c r="K28" s="5"/>
    </row>
    <row r="29" spans="1:11" ht="9.75" customHeight="1" thickBot="1">
      <c r="A29" s="288"/>
      <c r="B29" s="328"/>
      <c r="C29" s="335"/>
      <c r="D29" s="336"/>
      <c r="E29" s="336"/>
      <c r="F29" s="337"/>
      <c r="G29" s="335"/>
      <c r="H29" s="336"/>
      <c r="I29" s="336"/>
      <c r="J29" s="337"/>
      <c r="K29" s="5"/>
    </row>
  </sheetData>
  <mergeCells count="11">
    <mergeCell ref="A2:A4"/>
    <mergeCell ref="A6:J25"/>
    <mergeCell ref="C4:E4"/>
    <mergeCell ref="C2:E2"/>
    <mergeCell ref="C3:E3"/>
    <mergeCell ref="H3:I3"/>
    <mergeCell ref="B2:B3"/>
    <mergeCell ref="A26:A29"/>
    <mergeCell ref="B26:B29"/>
    <mergeCell ref="C26:F29"/>
    <mergeCell ref="G26:J29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8"/>
  </sheetPr>
  <dimension ref="A1:AE122"/>
  <sheetViews>
    <sheetView rightToLeft="1" zoomScale="75" zoomScaleNormal="75" workbookViewId="0" topLeftCell="A7">
      <selection activeCell="B9" sqref="B9:C9"/>
    </sheetView>
  </sheetViews>
  <sheetFormatPr defaultColWidth="9.140625" defaultRowHeight="12.75"/>
  <cols>
    <col min="1" max="1" width="4.57421875" style="0" customWidth="1"/>
    <col min="2" max="2" width="47.7109375" style="0" customWidth="1"/>
    <col min="3" max="3" width="12.7109375" style="0" customWidth="1"/>
    <col min="4" max="4" width="9.28125" style="0" customWidth="1"/>
    <col min="5" max="5" width="12.7109375" style="0" customWidth="1"/>
    <col min="6" max="6" width="10.7109375" style="0" customWidth="1"/>
    <col min="7" max="8" width="15.7109375" style="0" customWidth="1"/>
  </cols>
  <sheetData>
    <row r="1" spans="1:31" ht="18" customHeight="1">
      <c r="A1" s="13"/>
      <c r="B1" s="312" t="s">
        <v>194</v>
      </c>
      <c r="C1" s="319" t="s">
        <v>188</v>
      </c>
      <c r="D1" s="319"/>
      <c r="E1" s="319"/>
      <c r="F1" s="18"/>
      <c r="G1" s="18" t="s">
        <v>190</v>
      </c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8" customHeight="1">
      <c r="A2" s="15"/>
      <c r="B2" s="313"/>
      <c r="C2" s="320" t="s">
        <v>193</v>
      </c>
      <c r="D2" s="320"/>
      <c r="E2" s="320"/>
      <c r="F2" s="20"/>
      <c r="G2" s="20" t="s">
        <v>191</v>
      </c>
      <c r="H2" s="259" t="s">
        <v>67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" customHeight="1" thickBot="1">
      <c r="A3" s="16"/>
      <c r="B3" s="33" t="s">
        <v>195</v>
      </c>
      <c r="C3" s="318" t="s">
        <v>189</v>
      </c>
      <c r="D3" s="318"/>
      <c r="E3" s="318"/>
      <c r="F3" s="23"/>
      <c r="G3" s="23" t="s">
        <v>192</v>
      </c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9:31" ht="7.5" customHeight="1" thickBot="1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31.5" customHeight="1" thickBot="1">
      <c r="A5" s="416" t="s">
        <v>163</v>
      </c>
      <c r="B5" s="417"/>
      <c r="C5" s="417"/>
      <c r="D5" s="417"/>
      <c r="E5" s="417"/>
      <c r="F5" s="417"/>
      <c r="G5" s="417"/>
      <c r="H5" s="4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8.75" customHeight="1">
      <c r="A6" s="422" t="s">
        <v>184</v>
      </c>
      <c r="B6" s="413" t="s">
        <v>183</v>
      </c>
      <c r="C6" s="419" t="s">
        <v>237</v>
      </c>
      <c r="D6" s="414" t="s">
        <v>238</v>
      </c>
      <c r="E6" s="414" t="s">
        <v>166</v>
      </c>
      <c r="F6" s="414" t="s">
        <v>239</v>
      </c>
      <c r="G6" s="412" t="s">
        <v>167</v>
      </c>
      <c r="H6" s="420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8.75" customHeight="1" thickBot="1">
      <c r="A7" s="423"/>
      <c r="B7" s="413"/>
      <c r="C7" s="419"/>
      <c r="D7" s="415"/>
      <c r="E7" s="415"/>
      <c r="F7" s="415"/>
      <c r="G7" s="413"/>
      <c r="H7" s="4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 thickBot="1">
      <c r="A8" s="45"/>
      <c r="B8" s="58"/>
      <c r="C8" s="59"/>
      <c r="D8" s="60"/>
      <c r="E8" s="61"/>
      <c r="F8" s="62"/>
      <c r="G8" s="63"/>
      <c r="H8" s="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0" customHeight="1" thickBot="1">
      <c r="A9" s="142"/>
      <c r="B9" s="410" t="s">
        <v>291</v>
      </c>
      <c r="C9" s="411"/>
      <c r="D9" s="21"/>
      <c r="E9" s="26"/>
      <c r="F9" s="24"/>
      <c r="G9" s="25"/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31.5" customHeight="1">
      <c r="A10" s="57">
        <v>1</v>
      </c>
      <c r="B10" s="181" t="s">
        <v>98</v>
      </c>
      <c r="C10" s="80" t="s">
        <v>89</v>
      </c>
      <c r="D10" s="182" t="s">
        <v>97</v>
      </c>
      <c r="E10" s="184">
        <v>265</v>
      </c>
      <c r="F10" s="49">
        <f>'[2]متره ص(53)'!$K$14</f>
        <v>5984</v>
      </c>
      <c r="G10" s="51">
        <f>ROUND(E10*F10,0)</f>
        <v>1585760</v>
      </c>
      <c r="H10" s="2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8" s="2" customFormat="1" ht="31.5" customHeight="1">
      <c r="A11" s="57">
        <v>2</v>
      </c>
      <c r="B11" s="181" t="s">
        <v>99</v>
      </c>
      <c r="C11" s="80" t="s">
        <v>90</v>
      </c>
      <c r="D11" s="182" t="s">
        <v>97</v>
      </c>
      <c r="E11" s="184">
        <v>180</v>
      </c>
      <c r="F11" s="49">
        <f>'[2]متره ص(53)'!$K$18</f>
        <v>4507</v>
      </c>
      <c r="G11" s="51">
        <f aca="true" t="shared" si="0" ref="G11:G17">ROUND(E11*F11,0)</f>
        <v>811260</v>
      </c>
      <c r="H11" s="150"/>
    </row>
    <row r="12" spans="1:31" s="169" customFormat="1" ht="31.5" customHeight="1">
      <c r="A12" s="57">
        <v>3</v>
      </c>
      <c r="B12" s="183" t="s">
        <v>100</v>
      </c>
      <c r="C12" s="80" t="s">
        <v>91</v>
      </c>
      <c r="D12" s="182" t="s">
        <v>97</v>
      </c>
      <c r="E12" s="184">
        <v>115</v>
      </c>
      <c r="F12" s="49">
        <f>'[2]متره ص(53)'!$K$21</f>
        <v>5037</v>
      </c>
      <c r="G12" s="51">
        <f t="shared" si="0"/>
        <v>579255</v>
      </c>
      <c r="H12" s="22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</row>
    <row r="13" spans="1:31" ht="31.5" customHeight="1">
      <c r="A13" s="57">
        <v>4</v>
      </c>
      <c r="B13" s="183" t="s">
        <v>101</v>
      </c>
      <c r="C13" s="80" t="s">
        <v>92</v>
      </c>
      <c r="D13" s="182" t="s">
        <v>97</v>
      </c>
      <c r="E13" s="184">
        <v>93</v>
      </c>
      <c r="F13" s="49">
        <f>'[2]متره ص(54)'!$K$12</f>
        <v>2686</v>
      </c>
      <c r="G13" s="51">
        <f t="shared" si="0"/>
        <v>249798</v>
      </c>
      <c r="H13" s="2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1.5" customHeight="1">
      <c r="A14" s="57">
        <v>5</v>
      </c>
      <c r="B14" s="183" t="s">
        <v>102</v>
      </c>
      <c r="C14" s="80" t="s">
        <v>93</v>
      </c>
      <c r="D14" s="182" t="s">
        <v>97</v>
      </c>
      <c r="E14" s="184">
        <v>295</v>
      </c>
      <c r="F14" s="49">
        <f>'[2]متره ص(54)'!$K$15</f>
        <v>4545</v>
      </c>
      <c r="G14" s="51">
        <f t="shared" si="0"/>
        <v>1340775</v>
      </c>
      <c r="H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31.5" customHeight="1">
      <c r="A15" s="57">
        <v>6</v>
      </c>
      <c r="B15" s="183" t="s">
        <v>103</v>
      </c>
      <c r="C15" s="155" t="s">
        <v>94</v>
      </c>
      <c r="D15" s="182" t="s">
        <v>97</v>
      </c>
      <c r="E15" s="185">
        <v>200</v>
      </c>
      <c r="F15" s="49">
        <f>'[2]متره ص(54)'!$K$18</f>
        <v>7575</v>
      </c>
      <c r="G15" s="51">
        <f t="shared" si="0"/>
        <v>1515000</v>
      </c>
      <c r="H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31.5" customHeight="1">
      <c r="A16" s="57">
        <v>7</v>
      </c>
      <c r="B16" s="183" t="s">
        <v>104</v>
      </c>
      <c r="C16" s="82" t="s">
        <v>95</v>
      </c>
      <c r="D16" s="182" t="s">
        <v>97</v>
      </c>
      <c r="E16" s="185">
        <v>125</v>
      </c>
      <c r="F16" s="49">
        <f>'[2]متره ص(54)'!$K$21</f>
        <v>15150</v>
      </c>
      <c r="G16" s="51">
        <f t="shared" si="0"/>
        <v>1893750</v>
      </c>
      <c r="H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31.5" customHeight="1" thickBot="1">
      <c r="A17" s="57">
        <v>8</v>
      </c>
      <c r="B17" s="183" t="s">
        <v>105</v>
      </c>
      <c r="C17" s="155" t="s">
        <v>96</v>
      </c>
      <c r="D17" s="145" t="s">
        <v>97</v>
      </c>
      <c r="E17" s="187">
        <v>105</v>
      </c>
      <c r="F17" s="69">
        <f>'[2]متره ص(54)'!$K$24</f>
        <v>8080</v>
      </c>
      <c r="G17" s="68">
        <f t="shared" si="0"/>
        <v>848400</v>
      </c>
      <c r="H17" s="4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30" customHeight="1" thickBot="1">
      <c r="A18" s="57"/>
      <c r="B18" s="102"/>
      <c r="C18" s="408" t="s">
        <v>88</v>
      </c>
      <c r="D18" s="409"/>
      <c r="E18" s="188"/>
      <c r="F18" s="188"/>
      <c r="G18" s="189">
        <f>SUM(G10:G17)</f>
        <v>8823998</v>
      </c>
      <c r="H18" s="2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39" customHeight="1" thickBot="1">
      <c r="A19" s="424" t="s">
        <v>185</v>
      </c>
      <c r="B19" s="425"/>
      <c r="C19" s="426" t="s">
        <v>186</v>
      </c>
      <c r="D19" s="427"/>
      <c r="E19" s="425"/>
      <c r="F19" s="434" t="s">
        <v>187</v>
      </c>
      <c r="G19" s="434"/>
      <c r="H19" s="42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1.5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ht="31.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ht="31.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ht="31.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ht="31.5" customHeigh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ht="31.5" customHeigh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ht="31.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ht="31.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ht="31.5" customHeight="1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ht="31.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ht="31.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ht="31.5" customHeight="1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ht="31.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ht="31.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ht="31.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ht="31.5" customHeight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ht="31.5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ht="31.5" customHeigh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ht="31.5" customHeight="1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ht="31.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ht="31.5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ht="12.7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ht="12.7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  <row r="43" spans="1:31" ht="12.7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</row>
    <row r="44" spans="1:31" ht="12.7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</row>
    <row r="45" spans="1:31" ht="12.75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</row>
    <row r="46" spans="1:31" ht="12.75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</row>
    <row r="47" spans="1:31" ht="12.7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</row>
    <row r="48" spans="1:31" ht="12.7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</row>
    <row r="49" spans="1:31" ht="12.7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</row>
    <row r="50" spans="1:31" ht="12.7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</row>
    <row r="51" spans="1:31" ht="12.7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</row>
    <row r="52" spans="1:31" ht="12.7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</row>
    <row r="53" spans="1:31" ht="12.7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</row>
    <row r="54" spans="1:31" ht="12.7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</row>
    <row r="55" spans="1:31" ht="12.75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</row>
    <row r="56" spans="1:31" ht="12.75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</row>
    <row r="57" spans="1:31" ht="12.7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</row>
    <row r="58" spans="1:31" ht="12.7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</row>
    <row r="59" spans="1:31" ht="12.7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</row>
    <row r="60" spans="1:31" ht="12.7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</row>
    <row r="61" spans="1:31" ht="12.7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</row>
    <row r="62" spans="1:31" ht="12.7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</row>
    <row r="63" spans="1:31" ht="12.75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</row>
    <row r="64" spans="1:31" ht="12.7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</row>
    <row r="65" spans="1:31" ht="12.7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</row>
    <row r="66" spans="1:31" ht="12.7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</row>
    <row r="67" spans="1:31" ht="12.7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</row>
    <row r="68" spans="1:31" ht="12.7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</row>
    <row r="69" spans="1:31" ht="12.7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</row>
    <row r="70" spans="1:31" ht="12.7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</row>
    <row r="71" spans="1:31" ht="12.7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</row>
    <row r="72" spans="1:31" ht="12.7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</row>
    <row r="73" spans="1:31" ht="12.75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</row>
    <row r="74" spans="1:31" ht="12.75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</row>
    <row r="75" spans="1:31" ht="12.75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</row>
    <row r="76" spans="1:31" ht="12.75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</row>
    <row r="77" spans="1:31" ht="12.75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</row>
    <row r="78" spans="1:31" ht="12.75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</row>
    <row r="79" spans="1:31" ht="12.7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</row>
    <row r="80" spans="1:31" ht="12.75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</row>
    <row r="81" spans="1:31" ht="12.75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</row>
    <row r="82" spans="1:31" ht="12.75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</row>
    <row r="83" spans="1:31" ht="12.75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</row>
    <row r="84" spans="1:31" ht="12.75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</row>
    <row r="85" spans="1:31" ht="12.7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</row>
    <row r="86" spans="1:31" ht="12.7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</row>
    <row r="87" spans="1:31" ht="12.75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</row>
    <row r="88" spans="1:31" ht="12.7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</row>
    <row r="89" spans="1:31" ht="12.7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</row>
    <row r="90" spans="1:31" ht="12.7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</row>
    <row r="91" spans="1:31" ht="12.7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</row>
    <row r="92" spans="1:31" ht="12.7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</row>
    <row r="93" spans="1:31" ht="12.7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</row>
    <row r="94" spans="1:31" ht="12.7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</row>
    <row r="95" spans="1:31" ht="12.7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</row>
    <row r="96" spans="1:31" ht="12.75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</row>
    <row r="97" spans="1:31" ht="12.75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</row>
    <row r="98" spans="1:31" ht="12.75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</row>
    <row r="99" spans="1:31" ht="12.75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</row>
    <row r="100" spans="1:31" ht="12.75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</row>
    <row r="101" spans="1:31" ht="12.75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</row>
    <row r="102" spans="1:31" ht="12.75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</row>
    <row r="103" spans="1:31" ht="12.75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</row>
    <row r="104" spans="1:31" ht="12.75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</row>
    <row r="105" spans="1:31" ht="12.75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</row>
    <row r="106" spans="1:31" ht="12.75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</row>
    <row r="107" spans="1:31" ht="12.75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</row>
    <row r="108" spans="1:31" ht="12.7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</row>
    <row r="109" spans="1:31" ht="12.75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</row>
    <row r="110" spans="1:31" ht="12.75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</row>
    <row r="111" spans="1:31" ht="12.7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</row>
    <row r="112" spans="1:31" ht="12.75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</row>
    <row r="113" spans="1:31" ht="12.75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</row>
    <row r="114" spans="1:31" ht="12.75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</row>
    <row r="115" spans="1:31" ht="12.75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</row>
    <row r="116" spans="1:31" ht="12.75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</row>
    <row r="117" spans="1:31" ht="12.75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</row>
    <row r="118" spans="1:31" ht="12.75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</row>
    <row r="119" spans="1:31" ht="12.75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</row>
    <row r="120" spans="1:31" ht="12.75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</row>
    <row r="121" spans="1:31" ht="12.75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</row>
    <row r="122" spans="1:31" ht="12.75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</row>
  </sheetData>
  <mergeCells count="18">
    <mergeCell ref="B9:C9"/>
    <mergeCell ref="G6:G7"/>
    <mergeCell ref="F6:F7"/>
    <mergeCell ref="B6:B7"/>
    <mergeCell ref="C6:C7"/>
    <mergeCell ref="D6:D7"/>
    <mergeCell ref="E6:E7"/>
    <mergeCell ref="A19:B19"/>
    <mergeCell ref="C19:E19"/>
    <mergeCell ref="F19:H19"/>
    <mergeCell ref="C18:D18"/>
    <mergeCell ref="A5:H5"/>
    <mergeCell ref="H6:H7"/>
    <mergeCell ref="A6:A7"/>
    <mergeCell ref="C1:E1"/>
    <mergeCell ref="C2:E2"/>
    <mergeCell ref="C3:E3"/>
    <mergeCell ref="B1:B2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73"/>
  <sheetViews>
    <sheetView rightToLeft="1" tabSelected="1" zoomScale="75" zoomScaleNormal="75" workbookViewId="0" topLeftCell="A1">
      <selection activeCell="B24" sqref="B24"/>
    </sheetView>
  </sheetViews>
  <sheetFormatPr defaultColWidth="9.140625" defaultRowHeight="12.75"/>
  <cols>
    <col min="1" max="1" width="4.57421875" style="0" customWidth="1"/>
    <col min="2" max="2" width="43.7109375" style="3" customWidth="1"/>
    <col min="3" max="3" width="18.7109375" style="6" customWidth="1"/>
    <col min="4" max="8" width="8.7109375" style="0" customWidth="1"/>
  </cols>
  <sheetData>
    <row r="1" spans="6:10" ht="0.75" customHeight="1" thickBot="1">
      <c r="F1" s="10"/>
      <c r="G1" s="10"/>
      <c r="H1" s="10"/>
      <c r="I1" s="10"/>
      <c r="J1" s="10"/>
    </row>
    <row r="2" spans="1:10" ht="18" customHeight="1">
      <c r="A2" s="275"/>
      <c r="B2" s="312" t="s">
        <v>194</v>
      </c>
      <c r="C2" s="319" t="s">
        <v>188</v>
      </c>
      <c r="D2" s="319"/>
      <c r="E2" s="319"/>
      <c r="F2" s="20"/>
      <c r="G2" s="20" t="s">
        <v>190</v>
      </c>
      <c r="H2" s="253"/>
      <c r="I2" s="253"/>
      <c r="J2" s="254"/>
    </row>
    <row r="3" spans="1:10" ht="18" customHeight="1">
      <c r="A3" s="276"/>
      <c r="B3" s="313"/>
      <c r="C3" s="320" t="s">
        <v>193</v>
      </c>
      <c r="D3" s="320"/>
      <c r="E3" s="320"/>
      <c r="F3" s="20"/>
      <c r="G3" s="20" t="s">
        <v>191</v>
      </c>
      <c r="H3" s="347" t="s">
        <v>67</v>
      </c>
      <c r="I3" s="347"/>
      <c r="J3" s="255"/>
    </row>
    <row r="4" spans="1:20" ht="18" customHeight="1" thickBot="1">
      <c r="A4" s="277"/>
      <c r="B4" s="33" t="s">
        <v>195</v>
      </c>
      <c r="C4" s="318" t="s">
        <v>189</v>
      </c>
      <c r="D4" s="318"/>
      <c r="E4" s="318"/>
      <c r="F4" s="23"/>
      <c r="G4" s="23" t="s">
        <v>192</v>
      </c>
      <c r="H4" s="256"/>
      <c r="I4" s="256"/>
      <c r="J4" s="257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9.75" customHeight="1" thickBot="1">
      <c r="A5" s="30"/>
      <c r="B5" s="29"/>
      <c r="C5" s="19"/>
      <c r="D5" s="19"/>
      <c r="E5" s="19"/>
      <c r="F5" s="20"/>
      <c r="G5" s="20"/>
      <c r="H5" s="28"/>
      <c r="I5" s="28"/>
      <c r="J5" s="28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" customHeight="1">
      <c r="A6" s="278" t="s">
        <v>13</v>
      </c>
      <c r="B6" s="279"/>
      <c r="C6" s="279"/>
      <c r="D6" s="279"/>
      <c r="E6" s="279"/>
      <c r="F6" s="279"/>
      <c r="G6" s="279"/>
      <c r="H6" s="279"/>
      <c r="I6" s="279"/>
      <c r="J6" s="280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" customHeight="1" thickBot="1">
      <c r="A7" s="281"/>
      <c r="B7" s="282"/>
      <c r="C7" s="282"/>
      <c r="D7" s="282"/>
      <c r="E7" s="282"/>
      <c r="F7" s="282"/>
      <c r="G7" s="282"/>
      <c r="H7" s="282"/>
      <c r="I7" s="282"/>
      <c r="J7" s="283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7" customHeight="1" thickTop="1">
      <c r="A8" s="361" t="s">
        <v>235</v>
      </c>
      <c r="B8" s="352" t="s">
        <v>236</v>
      </c>
      <c r="C8" s="242" t="s">
        <v>272</v>
      </c>
      <c r="D8" s="358" t="s">
        <v>215</v>
      </c>
      <c r="E8" s="359"/>
      <c r="F8" s="359"/>
      <c r="G8" s="360"/>
      <c r="H8" s="32"/>
      <c r="I8" s="354" t="s">
        <v>272</v>
      </c>
      <c r="J8" s="355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7" customHeight="1" thickBot="1">
      <c r="A9" s="362"/>
      <c r="B9" s="353"/>
      <c r="C9" s="243" t="s">
        <v>274</v>
      </c>
      <c r="D9" s="227" t="s">
        <v>269</v>
      </c>
      <c r="E9" s="227" t="s">
        <v>270</v>
      </c>
      <c r="F9" s="227" t="s">
        <v>271</v>
      </c>
      <c r="G9" s="227" t="s">
        <v>109</v>
      </c>
      <c r="H9" s="232"/>
      <c r="I9" s="356" t="s">
        <v>273</v>
      </c>
      <c r="J9" s="357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9.5" customHeight="1">
      <c r="A10" s="7">
        <v>1</v>
      </c>
      <c r="B10" s="238" t="s">
        <v>24</v>
      </c>
      <c r="C10" s="268">
        <v>0</v>
      </c>
      <c r="D10" s="229">
        <v>1.3</v>
      </c>
      <c r="E10" s="228">
        <v>1.07</v>
      </c>
      <c r="F10" s="228">
        <v>1.05</v>
      </c>
      <c r="G10" s="231">
        <v>1.01</v>
      </c>
      <c r="H10" s="233"/>
      <c r="I10" s="350">
        <f>C10*D10*E10*F10*G10</f>
        <v>0</v>
      </c>
      <c r="J10" s="351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9.5" customHeight="1">
      <c r="A11" s="7">
        <v>2</v>
      </c>
      <c r="B11" s="239" t="s">
        <v>10</v>
      </c>
      <c r="C11" s="269">
        <f>'فصل (2و3)'!G13</f>
        <v>3275974</v>
      </c>
      <c r="D11" s="72">
        <v>1.3</v>
      </c>
      <c r="E11" s="73">
        <v>1.07</v>
      </c>
      <c r="F11" s="73">
        <v>1.05</v>
      </c>
      <c r="G11" s="74">
        <v>1.01</v>
      </c>
      <c r="H11" s="234"/>
      <c r="I11" s="348">
        <f aca="true" t="shared" si="0" ref="I11:I25">C11*D11*E11*F11*G11</f>
        <v>4832571.063957001</v>
      </c>
      <c r="J11" s="349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9.5" customHeight="1">
      <c r="A12" s="7">
        <v>3</v>
      </c>
      <c r="B12" s="239" t="s">
        <v>11</v>
      </c>
      <c r="C12" s="270">
        <f>'فصل (2و3)'!G19</f>
        <v>726037</v>
      </c>
      <c r="D12" s="72">
        <v>1.3</v>
      </c>
      <c r="E12" s="73">
        <v>1.07</v>
      </c>
      <c r="F12" s="73">
        <v>1.05</v>
      </c>
      <c r="G12" s="74">
        <v>1.01</v>
      </c>
      <c r="H12" s="234"/>
      <c r="I12" s="348">
        <f t="shared" si="0"/>
        <v>1071017.4737535003</v>
      </c>
      <c r="J12" s="349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9.5" customHeight="1">
      <c r="A13" s="7">
        <v>4</v>
      </c>
      <c r="B13" s="239" t="s">
        <v>12</v>
      </c>
      <c r="C13" s="270">
        <f>'فصل(4و5)'!G13</f>
        <v>4998288</v>
      </c>
      <c r="D13" s="72">
        <v>1.3</v>
      </c>
      <c r="E13" s="73">
        <v>1.07</v>
      </c>
      <c r="F13" s="73">
        <v>1.05</v>
      </c>
      <c r="G13" s="74">
        <v>1.01</v>
      </c>
      <c r="H13" s="234"/>
      <c r="I13" s="348">
        <f t="shared" si="0"/>
        <v>7373252.033784001</v>
      </c>
      <c r="J13" s="349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9.5" customHeight="1">
      <c r="A14" s="7">
        <v>5</v>
      </c>
      <c r="B14" s="239" t="s">
        <v>158</v>
      </c>
      <c r="C14" s="270">
        <f>'فصل(4و5)'!G16</f>
        <v>2450140</v>
      </c>
      <c r="D14" s="72">
        <v>1.3</v>
      </c>
      <c r="E14" s="73">
        <v>1.07</v>
      </c>
      <c r="F14" s="73">
        <v>1.05</v>
      </c>
      <c r="G14" s="74">
        <v>1.01</v>
      </c>
      <c r="H14" s="234"/>
      <c r="I14" s="348">
        <f t="shared" si="0"/>
        <v>3614337.4967700006</v>
      </c>
      <c r="J14" s="349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9.5" customHeight="1">
      <c r="A15" s="7">
        <v>6</v>
      </c>
      <c r="B15" s="239" t="s">
        <v>159</v>
      </c>
      <c r="C15" s="270">
        <v>0</v>
      </c>
      <c r="D15" s="72">
        <v>1.3</v>
      </c>
      <c r="E15" s="73">
        <v>1.07</v>
      </c>
      <c r="F15" s="73">
        <v>1.05</v>
      </c>
      <c r="G15" s="74">
        <v>1.01</v>
      </c>
      <c r="H15" s="234"/>
      <c r="I15" s="348">
        <f t="shared" si="0"/>
        <v>0</v>
      </c>
      <c r="J15" s="349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9.5" customHeight="1">
      <c r="A16" s="7">
        <v>7</v>
      </c>
      <c r="B16" s="239" t="s">
        <v>241</v>
      </c>
      <c r="C16" s="270">
        <f>'فصل(7) '!G14</f>
        <v>46021696</v>
      </c>
      <c r="D16" s="72">
        <v>1.3</v>
      </c>
      <c r="E16" s="73">
        <v>1.07</v>
      </c>
      <c r="F16" s="73">
        <v>1.05</v>
      </c>
      <c r="G16" s="74">
        <v>1.01</v>
      </c>
      <c r="H16" s="234"/>
      <c r="I16" s="348">
        <f t="shared" si="0"/>
        <v>67889157.973728</v>
      </c>
      <c r="J16" s="349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9.5" customHeight="1">
      <c r="A17" s="7">
        <v>8</v>
      </c>
      <c r="B17" s="239" t="s">
        <v>278</v>
      </c>
      <c r="C17" s="270">
        <f>'فصل(8)  '!G18</f>
        <v>22692074</v>
      </c>
      <c r="D17" s="72">
        <v>1.3</v>
      </c>
      <c r="E17" s="73">
        <v>1.07</v>
      </c>
      <c r="F17" s="73">
        <v>1.05</v>
      </c>
      <c r="G17" s="74">
        <v>1.01</v>
      </c>
      <c r="H17" s="234"/>
      <c r="I17" s="348">
        <f t="shared" si="0"/>
        <v>33474337.767507</v>
      </c>
      <c r="J17" s="349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10" ht="19.5" customHeight="1">
      <c r="A18" s="7">
        <v>9</v>
      </c>
      <c r="B18" s="239" t="s">
        <v>284</v>
      </c>
      <c r="C18" s="270">
        <f>'فصل(9) '!G17</f>
        <v>170314591</v>
      </c>
      <c r="D18" s="72">
        <v>1.3</v>
      </c>
      <c r="E18" s="73">
        <v>1.07</v>
      </c>
      <c r="F18" s="73">
        <v>1.05</v>
      </c>
      <c r="G18" s="74">
        <v>1.01</v>
      </c>
      <c r="H18" s="234"/>
      <c r="I18" s="348">
        <f t="shared" si="0"/>
        <v>251240505.64390054</v>
      </c>
      <c r="J18" s="349"/>
    </row>
    <row r="19" spans="1:10" ht="19.5" customHeight="1">
      <c r="A19" s="7">
        <v>10</v>
      </c>
      <c r="B19" s="239" t="s">
        <v>285</v>
      </c>
      <c r="C19" s="270">
        <f>'فصل(10و11) '!G10</f>
        <v>26632875</v>
      </c>
      <c r="D19" s="72">
        <v>1.3</v>
      </c>
      <c r="E19" s="73">
        <v>1.07</v>
      </c>
      <c r="F19" s="73">
        <v>1.05</v>
      </c>
      <c r="G19" s="74">
        <v>1.01</v>
      </c>
      <c r="H19" s="234"/>
      <c r="I19" s="348">
        <f t="shared" si="0"/>
        <v>39287632.0370625</v>
      </c>
      <c r="J19" s="349"/>
    </row>
    <row r="20" spans="1:10" ht="19.5" customHeight="1">
      <c r="A20" s="7">
        <v>11</v>
      </c>
      <c r="B20" s="239" t="s">
        <v>181</v>
      </c>
      <c r="C20" s="270">
        <f>'فصل(10و11) '!G18</f>
        <v>52229748</v>
      </c>
      <c r="D20" s="72">
        <v>1.3</v>
      </c>
      <c r="E20" s="73">
        <v>1.07</v>
      </c>
      <c r="F20" s="73">
        <v>1.05</v>
      </c>
      <c r="G20" s="74">
        <v>1.01</v>
      </c>
      <c r="H20" s="234"/>
      <c r="I20" s="348">
        <f t="shared" si="0"/>
        <v>77047000.02581401</v>
      </c>
      <c r="J20" s="349"/>
    </row>
    <row r="21" spans="1:10" ht="19.5" customHeight="1">
      <c r="A21" s="7">
        <v>12</v>
      </c>
      <c r="B21" s="239" t="s">
        <v>247</v>
      </c>
      <c r="C21" s="270">
        <v>0</v>
      </c>
      <c r="D21" s="72">
        <v>1.3</v>
      </c>
      <c r="E21" s="73">
        <v>1.07</v>
      </c>
      <c r="F21" s="73">
        <v>1.05</v>
      </c>
      <c r="G21" s="74">
        <v>1.01</v>
      </c>
      <c r="H21" s="234"/>
      <c r="I21" s="348">
        <f t="shared" si="0"/>
        <v>0</v>
      </c>
      <c r="J21" s="349"/>
    </row>
    <row r="22" spans="1:10" ht="19.5" customHeight="1">
      <c r="A22" s="7">
        <v>13</v>
      </c>
      <c r="B22" s="239" t="s">
        <v>248</v>
      </c>
      <c r="C22" s="270">
        <f>'فصل(13)'!G14</f>
        <v>5447900</v>
      </c>
      <c r="D22" s="72">
        <v>1.3</v>
      </c>
      <c r="E22" s="73">
        <v>1.07</v>
      </c>
      <c r="F22" s="73">
        <v>1.05</v>
      </c>
      <c r="G22" s="74">
        <v>1.01</v>
      </c>
      <c r="H22" s="234"/>
      <c r="I22" s="348">
        <f t="shared" si="0"/>
        <v>8036499.648450001</v>
      </c>
      <c r="J22" s="349"/>
    </row>
    <row r="23" spans="1:10" ht="19.5" customHeight="1">
      <c r="A23" s="7">
        <v>14</v>
      </c>
      <c r="B23" s="239" t="s">
        <v>219</v>
      </c>
      <c r="C23" s="270">
        <v>0</v>
      </c>
      <c r="D23" s="72">
        <v>1.3</v>
      </c>
      <c r="E23" s="73">
        <v>1.07</v>
      </c>
      <c r="F23" s="73">
        <v>1.05</v>
      </c>
      <c r="G23" s="74">
        <v>1.01</v>
      </c>
      <c r="H23" s="234"/>
      <c r="I23" s="348">
        <f t="shared" si="0"/>
        <v>0</v>
      </c>
      <c r="J23" s="349"/>
    </row>
    <row r="24" spans="1:10" ht="19.5" customHeight="1">
      <c r="A24" s="7">
        <v>15</v>
      </c>
      <c r="B24" s="239" t="s">
        <v>220</v>
      </c>
      <c r="C24" s="271">
        <v>0</v>
      </c>
      <c r="D24" s="72">
        <v>1.3</v>
      </c>
      <c r="E24" s="73">
        <v>1.07</v>
      </c>
      <c r="F24" s="73">
        <v>1.05</v>
      </c>
      <c r="G24" s="74">
        <v>1.01</v>
      </c>
      <c r="H24" s="234"/>
      <c r="I24" s="348">
        <f t="shared" si="0"/>
        <v>0</v>
      </c>
      <c r="J24" s="349"/>
    </row>
    <row r="25" spans="1:10" ht="19.5" customHeight="1" thickBot="1">
      <c r="A25" s="7"/>
      <c r="B25" s="244"/>
      <c r="C25" s="241"/>
      <c r="D25" s="73"/>
      <c r="E25" s="73"/>
      <c r="F25" s="73"/>
      <c r="G25" s="75"/>
      <c r="H25" s="235"/>
      <c r="I25" s="348">
        <f t="shared" si="0"/>
        <v>0</v>
      </c>
      <c r="J25" s="349"/>
    </row>
    <row r="26" spans="1:11" ht="9.75" customHeight="1">
      <c r="A26" s="286"/>
      <c r="B26" s="326" t="s">
        <v>3</v>
      </c>
      <c r="C26" s="329" t="s">
        <v>2</v>
      </c>
      <c r="D26" s="330"/>
      <c r="E26" s="330"/>
      <c r="F26" s="331"/>
      <c r="G26" s="329" t="s">
        <v>1</v>
      </c>
      <c r="H26" s="330"/>
      <c r="I26" s="330"/>
      <c r="J26" s="331"/>
      <c r="K26" s="5"/>
    </row>
    <row r="27" spans="1:11" ht="9.75" customHeight="1">
      <c r="A27" s="287"/>
      <c r="B27" s="327"/>
      <c r="C27" s="332"/>
      <c r="D27" s="333"/>
      <c r="E27" s="333"/>
      <c r="F27" s="334"/>
      <c r="G27" s="332"/>
      <c r="H27" s="333"/>
      <c r="I27" s="333"/>
      <c r="J27" s="334"/>
      <c r="K27" s="5"/>
    </row>
    <row r="28" spans="1:11" ht="9.75" customHeight="1">
      <c r="A28" s="287"/>
      <c r="B28" s="327"/>
      <c r="C28" s="332"/>
      <c r="D28" s="333"/>
      <c r="E28" s="333"/>
      <c r="F28" s="334"/>
      <c r="G28" s="332"/>
      <c r="H28" s="333"/>
      <c r="I28" s="333"/>
      <c r="J28" s="334"/>
      <c r="K28" s="5"/>
    </row>
    <row r="29" spans="1:11" ht="9.75" customHeight="1" thickBot="1">
      <c r="A29" s="288"/>
      <c r="B29" s="328"/>
      <c r="C29" s="335"/>
      <c r="D29" s="336"/>
      <c r="E29" s="336"/>
      <c r="F29" s="337"/>
      <c r="G29" s="335"/>
      <c r="H29" s="336"/>
      <c r="I29" s="336"/>
      <c r="J29" s="337"/>
      <c r="K29" s="5"/>
    </row>
    <row r="31" spans="1:16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</sheetData>
  <mergeCells count="32">
    <mergeCell ref="B2:B3"/>
    <mergeCell ref="I25:J25"/>
    <mergeCell ref="A26:A29"/>
    <mergeCell ref="B26:B29"/>
    <mergeCell ref="C26:F29"/>
    <mergeCell ref="G26:J29"/>
    <mergeCell ref="I12:J12"/>
    <mergeCell ref="A2:A4"/>
    <mergeCell ref="A6:J7"/>
    <mergeCell ref="A8:A9"/>
    <mergeCell ref="B8:B9"/>
    <mergeCell ref="I8:J8"/>
    <mergeCell ref="I9:J9"/>
    <mergeCell ref="D8:G8"/>
    <mergeCell ref="I10:J10"/>
    <mergeCell ref="I11:J11"/>
    <mergeCell ref="C4:E4"/>
    <mergeCell ref="C2:E2"/>
    <mergeCell ref="C3:E3"/>
    <mergeCell ref="H3:I3"/>
    <mergeCell ref="I16:J16"/>
    <mergeCell ref="I15:J15"/>
    <mergeCell ref="I14:J14"/>
    <mergeCell ref="I13:J13"/>
    <mergeCell ref="I17:J17"/>
    <mergeCell ref="I18:J18"/>
    <mergeCell ref="I19:J19"/>
    <mergeCell ref="I20:J20"/>
    <mergeCell ref="I21:J21"/>
    <mergeCell ref="I22:J22"/>
    <mergeCell ref="I23:J23"/>
    <mergeCell ref="I24:J24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S61"/>
  <sheetViews>
    <sheetView rightToLeft="1" zoomScale="75" zoomScaleNormal="75" workbookViewId="0" topLeftCell="A10">
      <selection activeCell="H3" sqref="H3"/>
    </sheetView>
  </sheetViews>
  <sheetFormatPr defaultColWidth="9.140625" defaultRowHeight="12.75"/>
  <cols>
    <col min="1" max="1" width="4.57421875" style="0" customWidth="1"/>
    <col min="2" max="2" width="43.7109375" style="3" customWidth="1"/>
    <col min="3" max="3" width="18.7109375" style="6" customWidth="1"/>
    <col min="4" max="8" width="8.7109375" style="0" customWidth="1"/>
  </cols>
  <sheetData>
    <row r="1" ht="0.75" customHeight="1" thickBot="1"/>
    <row r="2" spans="1:10" ht="18" customHeight="1">
      <c r="A2" s="368"/>
      <c r="B2" s="312" t="s">
        <v>194</v>
      </c>
      <c r="C2" s="319" t="s">
        <v>188</v>
      </c>
      <c r="D2" s="319"/>
      <c r="E2" s="319"/>
      <c r="F2" s="18"/>
      <c r="G2" s="18" t="s">
        <v>190</v>
      </c>
      <c r="H2" s="253"/>
      <c r="I2" s="253"/>
      <c r="J2" s="254"/>
    </row>
    <row r="3" spans="1:10" ht="18" customHeight="1">
      <c r="A3" s="369"/>
      <c r="B3" s="313"/>
      <c r="C3" s="320" t="s">
        <v>193</v>
      </c>
      <c r="D3" s="320"/>
      <c r="E3" s="320"/>
      <c r="F3" s="20"/>
      <c r="G3" s="20" t="s">
        <v>191</v>
      </c>
      <c r="H3" s="29" t="s">
        <v>67</v>
      </c>
      <c r="I3" s="258"/>
      <c r="J3" s="255"/>
    </row>
    <row r="4" spans="1:10" ht="18" customHeight="1" thickBot="1">
      <c r="A4" s="31"/>
      <c r="B4" s="33" t="s">
        <v>195</v>
      </c>
      <c r="C4" s="318" t="s">
        <v>189</v>
      </c>
      <c r="D4" s="318"/>
      <c r="E4" s="318"/>
      <c r="F4" s="23"/>
      <c r="G4" s="23" t="s">
        <v>192</v>
      </c>
      <c r="H4" s="256"/>
      <c r="I4" s="256"/>
      <c r="J4" s="257"/>
    </row>
    <row r="5" spans="1:10" ht="9.75" customHeight="1" thickBot="1">
      <c r="A5" s="267"/>
      <c r="B5" s="29"/>
      <c r="C5" s="19"/>
      <c r="D5" s="19"/>
      <c r="E5" s="19"/>
      <c r="F5" s="20"/>
      <c r="G5" s="20"/>
      <c r="H5" s="28"/>
      <c r="I5" s="28"/>
      <c r="J5" s="28"/>
    </row>
    <row r="6" spans="1:10" ht="12" customHeight="1">
      <c r="A6" s="278" t="s">
        <v>13</v>
      </c>
      <c r="B6" s="279"/>
      <c r="C6" s="279"/>
      <c r="D6" s="279"/>
      <c r="E6" s="279"/>
      <c r="F6" s="279"/>
      <c r="G6" s="279"/>
      <c r="H6" s="279"/>
      <c r="I6" s="279"/>
      <c r="J6" s="280"/>
    </row>
    <row r="7" spans="1:10" ht="12" customHeight="1" thickBot="1">
      <c r="A7" s="363"/>
      <c r="B7" s="364"/>
      <c r="C7" s="364"/>
      <c r="D7" s="364"/>
      <c r="E7" s="364"/>
      <c r="F7" s="364"/>
      <c r="G7" s="364"/>
      <c r="H7" s="364"/>
      <c r="I7" s="364"/>
      <c r="J7" s="365"/>
    </row>
    <row r="8" spans="1:10" ht="24">
      <c r="A8" s="376" t="s">
        <v>235</v>
      </c>
      <c r="B8" s="377" t="s">
        <v>236</v>
      </c>
      <c r="C8" s="237" t="s">
        <v>272</v>
      </c>
      <c r="D8" s="378" t="s">
        <v>215</v>
      </c>
      <c r="E8" s="379"/>
      <c r="F8" s="379"/>
      <c r="G8" s="317"/>
      <c r="H8" s="125"/>
      <c r="I8" s="370" t="s">
        <v>272</v>
      </c>
      <c r="J8" s="371"/>
    </row>
    <row r="9" spans="1:10" ht="24.75" thickBot="1">
      <c r="A9" s="376"/>
      <c r="B9" s="353"/>
      <c r="C9" s="237" t="s">
        <v>274</v>
      </c>
      <c r="D9" s="227" t="s">
        <v>269</v>
      </c>
      <c r="E9" s="227" t="s">
        <v>270</v>
      </c>
      <c r="F9" s="225" t="s">
        <v>271</v>
      </c>
      <c r="G9" s="225" t="s">
        <v>109</v>
      </c>
      <c r="H9" s="236"/>
      <c r="I9" s="374" t="s">
        <v>273</v>
      </c>
      <c r="J9" s="375"/>
    </row>
    <row r="10" spans="1:10" ht="19.5" customHeight="1">
      <c r="A10" s="230">
        <v>16</v>
      </c>
      <c r="B10" s="238" t="s">
        <v>250</v>
      </c>
      <c r="C10" s="272">
        <f>'فصل(17و16)'!G14</f>
        <v>15380820</v>
      </c>
      <c r="D10" s="229">
        <v>1.3</v>
      </c>
      <c r="E10" s="228">
        <v>1.07</v>
      </c>
      <c r="F10" s="226">
        <v>1.05</v>
      </c>
      <c r="G10" s="224">
        <v>1.01</v>
      </c>
      <c r="H10" s="223"/>
      <c r="I10" s="372">
        <f>C10*D10*E10*F10*G10</f>
        <v>22689101.21751</v>
      </c>
      <c r="J10" s="373"/>
    </row>
    <row r="11" spans="1:15" ht="19.5" customHeight="1">
      <c r="A11" s="7">
        <v>17</v>
      </c>
      <c r="B11" s="239" t="s">
        <v>47</v>
      </c>
      <c r="C11" s="270">
        <f>'فصل(17و16)'!G17</f>
        <v>11841480</v>
      </c>
      <c r="D11" s="72">
        <v>1.3</v>
      </c>
      <c r="E11" s="73">
        <v>1.07</v>
      </c>
      <c r="F11" s="73">
        <v>1.05</v>
      </c>
      <c r="G11" s="74">
        <v>1.01</v>
      </c>
      <c r="H11" s="71"/>
      <c r="I11" s="380">
        <f aca="true" t="shared" si="0" ref="I11:I19">C11*D11*E11*F11*G11</f>
        <v>17468024.350140005</v>
      </c>
      <c r="J11" s="349"/>
      <c r="L11" s="383"/>
      <c r="M11" s="383"/>
      <c r="N11" s="383"/>
      <c r="O11" s="383"/>
    </row>
    <row r="12" spans="1:15" ht="19.5" customHeight="1">
      <c r="A12" s="7">
        <v>18</v>
      </c>
      <c r="B12" s="239" t="s">
        <v>254</v>
      </c>
      <c r="C12" s="270">
        <f>'فصل(18)'!G17</f>
        <v>27211392</v>
      </c>
      <c r="D12" s="72">
        <v>1.3</v>
      </c>
      <c r="E12" s="73">
        <v>1.07</v>
      </c>
      <c r="F12" s="73">
        <v>1.05</v>
      </c>
      <c r="G12" s="74">
        <v>1.01</v>
      </c>
      <c r="H12" s="71"/>
      <c r="I12" s="380">
        <f t="shared" si="0"/>
        <v>40141034.571456015</v>
      </c>
      <c r="J12" s="349"/>
      <c r="N12" s="8"/>
      <c r="O12" s="8"/>
    </row>
    <row r="13" spans="1:15" ht="19.5" customHeight="1">
      <c r="A13" s="7">
        <v>19</v>
      </c>
      <c r="B13" s="239" t="s">
        <v>116</v>
      </c>
      <c r="C13" s="270">
        <f>'فصل(19)'!G15</f>
        <v>12459440</v>
      </c>
      <c r="D13" s="72">
        <v>1.3</v>
      </c>
      <c r="E13" s="73">
        <v>1.07</v>
      </c>
      <c r="F13" s="73">
        <v>1.05</v>
      </c>
      <c r="G13" s="74">
        <v>1.01</v>
      </c>
      <c r="H13" s="71"/>
      <c r="I13" s="380">
        <f t="shared" si="0"/>
        <v>18379611.442920003</v>
      </c>
      <c r="J13" s="349"/>
      <c r="N13" s="8"/>
      <c r="O13" s="8"/>
    </row>
    <row r="14" spans="1:15" ht="19.5" customHeight="1">
      <c r="A14" s="7">
        <v>20</v>
      </c>
      <c r="B14" s="239" t="s">
        <v>120</v>
      </c>
      <c r="C14" s="270">
        <f>'فصل( 21و20)'!G13</f>
        <v>34141150</v>
      </c>
      <c r="D14" s="72">
        <v>1.3</v>
      </c>
      <c r="E14" s="73">
        <v>1.07</v>
      </c>
      <c r="F14" s="73">
        <v>1.05</v>
      </c>
      <c r="G14" s="74">
        <v>1.01</v>
      </c>
      <c r="H14" s="71"/>
      <c r="I14" s="380">
        <f t="shared" si="0"/>
        <v>50363505.19882501</v>
      </c>
      <c r="J14" s="349"/>
      <c r="N14" s="8"/>
      <c r="O14" s="8"/>
    </row>
    <row r="15" spans="1:15" ht="19.5" customHeight="1">
      <c r="A15" s="7">
        <v>21</v>
      </c>
      <c r="B15" s="239" t="s">
        <v>121</v>
      </c>
      <c r="C15" s="270">
        <f>'فصل( 21و20)'!G17</f>
        <v>10997620</v>
      </c>
      <c r="D15" s="72">
        <v>1.3</v>
      </c>
      <c r="E15" s="73">
        <v>1.07</v>
      </c>
      <c r="F15" s="73">
        <v>1.05</v>
      </c>
      <c r="G15" s="74">
        <v>1.01</v>
      </c>
      <c r="H15" s="71"/>
      <c r="I15" s="380">
        <f t="shared" si="0"/>
        <v>16223199.629910003</v>
      </c>
      <c r="J15" s="349"/>
      <c r="N15" s="8"/>
      <c r="O15" s="8"/>
    </row>
    <row r="16" spans="1:15" ht="19.5" customHeight="1">
      <c r="A16" s="7">
        <v>22</v>
      </c>
      <c r="B16" s="239" t="s">
        <v>122</v>
      </c>
      <c r="C16" s="270">
        <f>'فصل(22)'!G15</f>
        <v>76528689</v>
      </c>
      <c r="D16" s="72">
        <v>1.3</v>
      </c>
      <c r="E16" s="73">
        <v>1.07</v>
      </c>
      <c r="F16" s="73">
        <v>1.05</v>
      </c>
      <c r="G16" s="74">
        <v>1.01</v>
      </c>
      <c r="H16" s="71"/>
      <c r="I16" s="380">
        <f t="shared" si="0"/>
        <v>112891716.4861395</v>
      </c>
      <c r="J16" s="349"/>
      <c r="N16" s="8"/>
      <c r="O16" s="8"/>
    </row>
    <row r="17" spans="1:10" ht="19.5" customHeight="1">
      <c r="A17" s="7">
        <v>2</v>
      </c>
      <c r="B17" s="239" t="s">
        <v>123</v>
      </c>
      <c r="C17" s="270">
        <f>'فصل(23و24)'!G11</f>
        <v>16984700</v>
      </c>
      <c r="D17" s="72">
        <v>1.3</v>
      </c>
      <c r="E17" s="73">
        <v>1.07</v>
      </c>
      <c r="F17" s="73">
        <v>1.05</v>
      </c>
      <c r="G17" s="74">
        <v>1.01</v>
      </c>
      <c r="H17" s="71"/>
      <c r="I17" s="380">
        <f t="shared" si="0"/>
        <v>25055073.620850004</v>
      </c>
      <c r="J17" s="349"/>
    </row>
    <row r="18" spans="1:10" ht="19.5" customHeight="1">
      <c r="A18" s="7">
        <v>24</v>
      </c>
      <c r="B18" s="239" t="s">
        <v>68</v>
      </c>
      <c r="C18" s="270">
        <f>'فصل(23و24)'!G15</f>
        <v>9007408</v>
      </c>
      <c r="D18" s="72">
        <v>1.3</v>
      </c>
      <c r="E18" s="73">
        <v>1.07</v>
      </c>
      <c r="F18" s="73">
        <v>1.05</v>
      </c>
      <c r="G18" s="74">
        <v>1.01</v>
      </c>
      <c r="H18" s="71"/>
      <c r="I18" s="380">
        <f t="shared" si="0"/>
        <v>13287327.451944003</v>
      </c>
      <c r="J18" s="349"/>
    </row>
    <row r="19" spans="1:10" ht="19.5" customHeight="1">
      <c r="A19" s="7">
        <v>25</v>
      </c>
      <c r="B19" s="239" t="s">
        <v>14</v>
      </c>
      <c r="C19" s="271">
        <f>'فصل(25)'!G16</f>
        <v>12212519</v>
      </c>
      <c r="D19" s="72">
        <v>1.3</v>
      </c>
      <c r="E19" s="73">
        <v>1.07</v>
      </c>
      <c r="F19" s="73">
        <v>1.05</v>
      </c>
      <c r="G19" s="74">
        <v>1.01</v>
      </c>
      <c r="H19" s="71"/>
      <c r="I19" s="380">
        <f t="shared" si="0"/>
        <v>18015364.571704503</v>
      </c>
      <c r="J19" s="349"/>
    </row>
    <row r="20" spans="1:10" ht="19.5" customHeight="1">
      <c r="A20" s="7">
        <v>26</v>
      </c>
      <c r="B20" s="239" t="s">
        <v>20</v>
      </c>
      <c r="C20" s="271">
        <v>0</v>
      </c>
      <c r="D20" s="72">
        <v>1.3</v>
      </c>
      <c r="E20" s="73">
        <v>1.07</v>
      </c>
      <c r="F20" s="73">
        <v>1.05</v>
      </c>
      <c r="G20" s="74">
        <v>1.01</v>
      </c>
      <c r="H20" s="71"/>
      <c r="I20" s="386">
        <f>C20*D20*E20*F20*G20</f>
        <v>0</v>
      </c>
      <c r="J20" s="387"/>
    </row>
    <row r="21" spans="1:10" ht="19.5" customHeight="1">
      <c r="A21" s="7">
        <v>27</v>
      </c>
      <c r="B21" s="239" t="s">
        <v>46</v>
      </c>
      <c r="C21" s="271">
        <v>0</v>
      </c>
      <c r="D21" s="72">
        <v>1.3</v>
      </c>
      <c r="E21" s="73">
        <v>1.07</v>
      </c>
      <c r="F21" s="73">
        <v>1.05</v>
      </c>
      <c r="G21" s="74">
        <v>1.01</v>
      </c>
      <c r="H21" s="71"/>
      <c r="I21" s="386">
        <f>C21*D21*E21*F21*G21</f>
        <v>0</v>
      </c>
      <c r="J21" s="387"/>
    </row>
    <row r="22" spans="1:10" ht="19.5" customHeight="1" thickBot="1">
      <c r="A22" s="53">
        <v>28</v>
      </c>
      <c r="B22" s="240" t="s">
        <v>160</v>
      </c>
      <c r="C22" s="273">
        <f>'فصل(28)'!G18</f>
        <v>8823998</v>
      </c>
      <c r="D22" s="217">
        <v>1.3</v>
      </c>
      <c r="E22" s="9">
        <v>1.07</v>
      </c>
      <c r="F22" s="9">
        <v>1.05</v>
      </c>
      <c r="G22" s="75">
        <v>1.01</v>
      </c>
      <c r="H22" s="76"/>
      <c r="I22" s="388">
        <f>C22*D22*E22*F22*G22</f>
        <v>13016769.181689002</v>
      </c>
      <c r="J22" s="389"/>
    </row>
    <row r="23" spans="1:10" ht="34.5" customHeight="1" thickBot="1">
      <c r="A23" s="52"/>
      <c r="B23" s="218"/>
      <c r="C23" s="366" t="s">
        <v>106</v>
      </c>
      <c r="D23" s="367"/>
      <c r="E23" s="367"/>
      <c r="F23" s="221"/>
      <c r="G23" s="222" t="s">
        <v>169</v>
      </c>
      <c r="H23" s="381">
        <f>SUM(I10:J22,'خلاصه فصول 1تا 15'!I10:J24)</f>
        <v>841397038.8878148</v>
      </c>
      <c r="I23" s="381"/>
      <c r="J23" s="382"/>
    </row>
    <row r="24" spans="1:19" ht="19.5" customHeight="1" thickBot="1">
      <c r="A24" s="7"/>
      <c r="B24" s="4"/>
      <c r="C24" s="219"/>
      <c r="D24" s="77"/>
      <c r="E24" s="77"/>
      <c r="F24" s="77"/>
      <c r="G24" s="220"/>
      <c r="H24" s="220"/>
      <c r="I24" s="384"/>
      <c r="J24" s="385"/>
      <c r="L24" s="2"/>
      <c r="M24" s="2"/>
      <c r="N24" s="2"/>
      <c r="O24" s="2"/>
      <c r="P24" s="2"/>
      <c r="Q24" s="2"/>
      <c r="R24" s="2"/>
      <c r="S24" s="2"/>
    </row>
    <row r="25" spans="1:19" ht="9.75" customHeight="1">
      <c r="A25" s="286"/>
      <c r="B25" s="326" t="s">
        <v>3</v>
      </c>
      <c r="C25" s="329" t="s">
        <v>2</v>
      </c>
      <c r="D25" s="330"/>
      <c r="E25" s="330"/>
      <c r="F25" s="331"/>
      <c r="G25" s="329" t="s">
        <v>1</v>
      </c>
      <c r="H25" s="330"/>
      <c r="I25" s="330"/>
      <c r="J25" s="331"/>
      <c r="L25" s="2"/>
      <c r="M25" s="2"/>
      <c r="N25" s="2"/>
      <c r="O25" s="2"/>
      <c r="P25" s="2"/>
      <c r="Q25" s="2"/>
      <c r="R25" s="2"/>
      <c r="S25" s="2"/>
    </row>
    <row r="26" spans="1:10" ht="9.75" customHeight="1">
      <c r="A26" s="287"/>
      <c r="B26" s="327"/>
      <c r="C26" s="332"/>
      <c r="D26" s="333"/>
      <c r="E26" s="333"/>
      <c r="F26" s="334"/>
      <c r="G26" s="332"/>
      <c r="H26" s="333"/>
      <c r="I26" s="333"/>
      <c r="J26" s="334"/>
    </row>
    <row r="27" spans="1:10" ht="9.75" customHeight="1">
      <c r="A27" s="287"/>
      <c r="B27" s="327"/>
      <c r="C27" s="332"/>
      <c r="D27" s="333"/>
      <c r="E27" s="333"/>
      <c r="F27" s="334"/>
      <c r="G27" s="332"/>
      <c r="H27" s="333"/>
      <c r="I27" s="333"/>
      <c r="J27" s="334"/>
    </row>
    <row r="28" spans="1:10" ht="9.75" customHeight="1" thickBot="1">
      <c r="A28" s="288"/>
      <c r="B28" s="328"/>
      <c r="C28" s="335"/>
      <c r="D28" s="336"/>
      <c r="E28" s="336"/>
      <c r="F28" s="337"/>
      <c r="G28" s="335"/>
      <c r="H28" s="336"/>
      <c r="I28" s="336"/>
      <c r="J28" s="337"/>
    </row>
    <row r="29" spans="1:11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</sheetData>
  <mergeCells count="32">
    <mergeCell ref="L11:O11"/>
    <mergeCell ref="I11:J11"/>
    <mergeCell ref="I24:J24"/>
    <mergeCell ref="I19:J19"/>
    <mergeCell ref="I20:J20"/>
    <mergeCell ref="I21:J21"/>
    <mergeCell ref="I22:J22"/>
    <mergeCell ref="I15:J15"/>
    <mergeCell ref="I16:J16"/>
    <mergeCell ref="I17:J17"/>
    <mergeCell ref="A25:A28"/>
    <mergeCell ref="B25:B28"/>
    <mergeCell ref="C25:F28"/>
    <mergeCell ref="G25:J28"/>
    <mergeCell ref="H23:J23"/>
    <mergeCell ref="I12:J12"/>
    <mergeCell ref="I13:J13"/>
    <mergeCell ref="I14:J14"/>
    <mergeCell ref="A8:A9"/>
    <mergeCell ref="B8:B9"/>
    <mergeCell ref="D8:G8"/>
    <mergeCell ref="I18:J18"/>
    <mergeCell ref="C3:E3"/>
    <mergeCell ref="C4:E4"/>
    <mergeCell ref="A6:J7"/>
    <mergeCell ref="C23:E23"/>
    <mergeCell ref="A2:A3"/>
    <mergeCell ref="B2:B3"/>
    <mergeCell ref="C2:E2"/>
    <mergeCell ref="I8:J8"/>
    <mergeCell ref="I10:J10"/>
    <mergeCell ref="I9:J9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T29"/>
  <sheetViews>
    <sheetView rightToLeft="1" zoomScale="75" zoomScaleNormal="75" workbookViewId="0" topLeftCell="A1">
      <selection activeCell="A6" sqref="A6:J25"/>
    </sheetView>
  </sheetViews>
  <sheetFormatPr defaultColWidth="9.140625" defaultRowHeight="12.75"/>
  <cols>
    <col min="1" max="1" width="4.57421875" style="0" customWidth="1"/>
    <col min="2" max="2" width="43.7109375" style="3" customWidth="1"/>
    <col min="3" max="3" width="18.7109375" style="6" customWidth="1"/>
    <col min="4" max="8" width="8.7109375" style="0" customWidth="1"/>
  </cols>
  <sheetData>
    <row r="1" spans="6:10" ht="0.75" customHeight="1" thickBot="1">
      <c r="F1" s="10"/>
      <c r="G1" s="10"/>
      <c r="H1" s="10"/>
      <c r="I1" s="10"/>
      <c r="J1" s="10"/>
    </row>
    <row r="2" spans="1:10" ht="18" customHeight="1">
      <c r="A2" s="275"/>
      <c r="B2" s="312" t="s">
        <v>194</v>
      </c>
      <c r="C2" s="319" t="s">
        <v>188</v>
      </c>
      <c r="D2" s="319"/>
      <c r="E2" s="319"/>
      <c r="F2" s="20"/>
      <c r="G2" s="20" t="s">
        <v>190</v>
      </c>
      <c r="H2" s="253"/>
      <c r="I2" s="253"/>
      <c r="J2" s="254"/>
    </row>
    <row r="3" spans="1:10" ht="18" customHeight="1">
      <c r="A3" s="276"/>
      <c r="B3" s="313"/>
      <c r="C3" s="320" t="s">
        <v>193</v>
      </c>
      <c r="D3" s="320"/>
      <c r="E3" s="320"/>
      <c r="F3" s="20"/>
      <c r="G3" s="20" t="s">
        <v>191</v>
      </c>
      <c r="H3" s="258" t="s">
        <v>67</v>
      </c>
      <c r="I3" s="258"/>
      <c r="J3" s="255"/>
    </row>
    <row r="4" spans="1:20" ht="18" customHeight="1" thickBot="1">
      <c r="A4" s="277"/>
      <c r="B4" s="33" t="s">
        <v>195</v>
      </c>
      <c r="C4" s="318" t="s">
        <v>189</v>
      </c>
      <c r="D4" s="318"/>
      <c r="E4" s="318"/>
      <c r="F4" s="23"/>
      <c r="G4" s="23" t="s">
        <v>192</v>
      </c>
      <c r="H4" s="256"/>
      <c r="I4" s="256"/>
      <c r="J4" s="257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9.75" customHeight="1" thickBot="1">
      <c r="A5" s="30"/>
      <c r="B5" s="29"/>
      <c r="C5" s="19"/>
      <c r="D5" s="19"/>
      <c r="E5" s="19"/>
      <c r="F5" s="20"/>
      <c r="G5" s="20"/>
      <c r="H5" s="28"/>
      <c r="I5" s="28"/>
      <c r="J5" s="28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" customHeight="1">
      <c r="A6" s="396" t="s">
        <v>242</v>
      </c>
      <c r="B6" s="397"/>
      <c r="C6" s="397"/>
      <c r="D6" s="397"/>
      <c r="E6" s="397"/>
      <c r="F6" s="397"/>
      <c r="G6" s="397"/>
      <c r="H6" s="397"/>
      <c r="I6" s="397"/>
      <c r="J6" s="398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" customHeight="1">
      <c r="A7" s="399"/>
      <c r="B7" s="400"/>
      <c r="C7" s="400"/>
      <c r="D7" s="400"/>
      <c r="E7" s="400"/>
      <c r="F7" s="400"/>
      <c r="G7" s="400"/>
      <c r="H7" s="400"/>
      <c r="I7" s="400"/>
      <c r="J7" s="401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7" customHeight="1">
      <c r="A8" s="399"/>
      <c r="B8" s="400"/>
      <c r="C8" s="400"/>
      <c r="D8" s="400"/>
      <c r="E8" s="400"/>
      <c r="F8" s="400"/>
      <c r="G8" s="400"/>
      <c r="H8" s="400"/>
      <c r="I8" s="400"/>
      <c r="J8" s="401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7" customHeight="1">
      <c r="A9" s="399"/>
      <c r="B9" s="400"/>
      <c r="C9" s="400"/>
      <c r="D9" s="400"/>
      <c r="E9" s="400"/>
      <c r="F9" s="400"/>
      <c r="G9" s="400"/>
      <c r="H9" s="400"/>
      <c r="I9" s="400"/>
      <c r="J9" s="401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9.5" customHeight="1">
      <c r="A10" s="399"/>
      <c r="B10" s="400"/>
      <c r="C10" s="400"/>
      <c r="D10" s="400"/>
      <c r="E10" s="400"/>
      <c r="F10" s="400"/>
      <c r="G10" s="400"/>
      <c r="H10" s="400"/>
      <c r="I10" s="400"/>
      <c r="J10" s="401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9.5" customHeight="1">
      <c r="A11" s="399"/>
      <c r="B11" s="400"/>
      <c r="C11" s="400"/>
      <c r="D11" s="400"/>
      <c r="E11" s="400"/>
      <c r="F11" s="400"/>
      <c r="G11" s="400"/>
      <c r="H11" s="400"/>
      <c r="I11" s="400"/>
      <c r="J11" s="401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9.5" customHeight="1">
      <c r="A12" s="399"/>
      <c r="B12" s="400"/>
      <c r="C12" s="400"/>
      <c r="D12" s="400"/>
      <c r="E12" s="400"/>
      <c r="F12" s="400"/>
      <c r="G12" s="400"/>
      <c r="H12" s="400"/>
      <c r="I12" s="400"/>
      <c r="J12" s="401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9.5" customHeight="1">
      <c r="A13" s="399"/>
      <c r="B13" s="400"/>
      <c r="C13" s="400"/>
      <c r="D13" s="400"/>
      <c r="E13" s="400"/>
      <c r="F13" s="400"/>
      <c r="G13" s="400"/>
      <c r="H13" s="400"/>
      <c r="I13" s="400"/>
      <c r="J13" s="401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9.5" customHeight="1">
      <c r="A14" s="399"/>
      <c r="B14" s="400"/>
      <c r="C14" s="400"/>
      <c r="D14" s="400"/>
      <c r="E14" s="400"/>
      <c r="F14" s="400"/>
      <c r="G14" s="400"/>
      <c r="H14" s="400"/>
      <c r="I14" s="400"/>
      <c r="J14" s="401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9.5" customHeight="1">
      <c r="A15" s="399"/>
      <c r="B15" s="400"/>
      <c r="C15" s="400"/>
      <c r="D15" s="400"/>
      <c r="E15" s="400"/>
      <c r="F15" s="400"/>
      <c r="G15" s="400"/>
      <c r="H15" s="400"/>
      <c r="I15" s="400"/>
      <c r="J15" s="401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9.5" customHeight="1">
      <c r="A16" s="399"/>
      <c r="B16" s="400"/>
      <c r="C16" s="400"/>
      <c r="D16" s="400"/>
      <c r="E16" s="400"/>
      <c r="F16" s="400"/>
      <c r="G16" s="400"/>
      <c r="H16" s="400"/>
      <c r="I16" s="400"/>
      <c r="J16" s="401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9.5" customHeight="1">
      <c r="A17" s="399"/>
      <c r="B17" s="400"/>
      <c r="C17" s="400"/>
      <c r="D17" s="400"/>
      <c r="E17" s="400"/>
      <c r="F17" s="400"/>
      <c r="G17" s="400"/>
      <c r="H17" s="400"/>
      <c r="I17" s="400"/>
      <c r="J17" s="401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10" ht="19.5" customHeight="1">
      <c r="A18" s="399"/>
      <c r="B18" s="400"/>
      <c r="C18" s="400"/>
      <c r="D18" s="400"/>
      <c r="E18" s="400"/>
      <c r="F18" s="400"/>
      <c r="G18" s="400"/>
      <c r="H18" s="400"/>
      <c r="I18" s="400"/>
      <c r="J18" s="401"/>
    </row>
    <row r="19" spans="1:10" ht="19.5" customHeight="1">
      <c r="A19" s="399"/>
      <c r="B19" s="400"/>
      <c r="C19" s="400"/>
      <c r="D19" s="400"/>
      <c r="E19" s="400"/>
      <c r="F19" s="400"/>
      <c r="G19" s="400"/>
      <c r="H19" s="400"/>
      <c r="I19" s="400"/>
      <c r="J19" s="401"/>
    </row>
    <row r="20" spans="1:10" ht="19.5" customHeight="1">
      <c r="A20" s="399"/>
      <c r="B20" s="400"/>
      <c r="C20" s="400"/>
      <c r="D20" s="400"/>
      <c r="E20" s="400"/>
      <c r="F20" s="400"/>
      <c r="G20" s="400"/>
      <c r="H20" s="400"/>
      <c r="I20" s="400"/>
      <c r="J20" s="401"/>
    </row>
    <row r="21" spans="1:10" ht="19.5" customHeight="1">
      <c r="A21" s="399"/>
      <c r="B21" s="400"/>
      <c r="C21" s="400"/>
      <c r="D21" s="400"/>
      <c r="E21" s="400"/>
      <c r="F21" s="400"/>
      <c r="G21" s="400"/>
      <c r="H21" s="400"/>
      <c r="I21" s="400"/>
      <c r="J21" s="401"/>
    </row>
    <row r="22" spans="1:10" ht="19.5" customHeight="1">
      <c r="A22" s="399"/>
      <c r="B22" s="400"/>
      <c r="C22" s="400"/>
      <c r="D22" s="400"/>
      <c r="E22" s="400"/>
      <c r="F22" s="400"/>
      <c r="G22" s="400"/>
      <c r="H22" s="400"/>
      <c r="I22" s="400"/>
      <c r="J22" s="401"/>
    </row>
    <row r="23" spans="1:10" ht="19.5" customHeight="1">
      <c r="A23" s="399"/>
      <c r="B23" s="400"/>
      <c r="C23" s="400"/>
      <c r="D23" s="400"/>
      <c r="E23" s="400"/>
      <c r="F23" s="400"/>
      <c r="G23" s="400"/>
      <c r="H23" s="400"/>
      <c r="I23" s="400"/>
      <c r="J23" s="401"/>
    </row>
    <row r="24" spans="1:10" ht="19.5" customHeight="1">
      <c r="A24" s="399"/>
      <c r="B24" s="400"/>
      <c r="C24" s="400"/>
      <c r="D24" s="400"/>
      <c r="E24" s="400"/>
      <c r="F24" s="400"/>
      <c r="G24" s="400"/>
      <c r="H24" s="400"/>
      <c r="I24" s="400"/>
      <c r="J24" s="401"/>
    </row>
    <row r="25" spans="1:10" ht="19.5" customHeight="1" thickBot="1">
      <c r="A25" s="402"/>
      <c r="B25" s="403"/>
      <c r="C25" s="403"/>
      <c r="D25" s="403"/>
      <c r="E25" s="403"/>
      <c r="F25" s="403"/>
      <c r="G25" s="403"/>
      <c r="H25" s="403"/>
      <c r="I25" s="403"/>
      <c r="J25" s="404"/>
    </row>
    <row r="26" spans="1:11" ht="9.75" customHeight="1">
      <c r="A26" s="286"/>
      <c r="B26" s="405" t="s">
        <v>3</v>
      </c>
      <c r="C26" s="390" t="s">
        <v>2</v>
      </c>
      <c r="D26" s="330"/>
      <c r="E26" s="330"/>
      <c r="F26" s="391"/>
      <c r="G26" s="330" t="s">
        <v>1</v>
      </c>
      <c r="H26" s="330"/>
      <c r="I26" s="330"/>
      <c r="J26" s="331"/>
      <c r="K26" s="5"/>
    </row>
    <row r="27" spans="1:11" ht="9.75" customHeight="1">
      <c r="A27" s="287"/>
      <c r="B27" s="406"/>
      <c r="C27" s="392"/>
      <c r="D27" s="333"/>
      <c r="E27" s="333"/>
      <c r="F27" s="393"/>
      <c r="G27" s="333"/>
      <c r="H27" s="333"/>
      <c r="I27" s="333"/>
      <c r="J27" s="334"/>
      <c r="K27" s="5"/>
    </row>
    <row r="28" spans="1:11" ht="9.75" customHeight="1">
      <c r="A28" s="287"/>
      <c r="B28" s="406"/>
      <c r="C28" s="392"/>
      <c r="D28" s="333"/>
      <c r="E28" s="333"/>
      <c r="F28" s="393"/>
      <c r="G28" s="333"/>
      <c r="H28" s="333"/>
      <c r="I28" s="333"/>
      <c r="J28" s="334"/>
      <c r="K28" s="5"/>
    </row>
    <row r="29" spans="1:11" ht="9.75" customHeight="1" thickBot="1">
      <c r="A29" s="288"/>
      <c r="B29" s="407"/>
      <c r="C29" s="394"/>
      <c r="D29" s="336"/>
      <c r="E29" s="336"/>
      <c r="F29" s="395"/>
      <c r="G29" s="336"/>
      <c r="H29" s="336"/>
      <c r="I29" s="336"/>
      <c r="J29" s="337"/>
      <c r="K29" s="5"/>
    </row>
  </sheetData>
  <mergeCells count="10">
    <mergeCell ref="C26:F29"/>
    <mergeCell ref="G26:J29"/>
    <mergeCell ref="A2:A4"/>
    <mergeCell ref="A6:J25"/>
    <mergeCell ref="C4:E4"/>
    <mergeCell ref="C2:E2"/>
    <mergeCell ref="C3:E3"/>
    <mergeCell ref="B2:B3"/>
    <mergeCell ref="A26:A29"/>
    <mergeCell ref="B26:B29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45"/>
  <sheetViews>
    <sheetView rightToLeft="1" zoomScale="70" zoomScaleNormal="70" workbookViewId="0" topLeftCell="A4">
      <selection activeCell="B14" sqref="B14:C14"/>
    </sheetView>
  </sheetViews>
  <sheetFormatPr defaultColWidth="9.140625" defaultRowHeight="12.75"/>
  <cols>
    <col min="1" max="1" width="4.57421875" style="0" customWidth="1"/>
    <col min="2" max="2" width="47.7109375" style="0" customWidth="1"/>
    <col min="3" max="3" width="12.7109375" style="0" customWidth="1"/>
    <col min="4" max="4" width="7.7109375" style="0" customWidth="1"/>
    <col min="5" max="5" width="12.7109375" style="0" customWidth="1"/>
    <col min="6" max="6" width="10.7109375" style="0" customWidth="1"/>
    <col min="7" max="7" width="15.7109375" style="0" customWidth="1"/>
    <col min="8" max="8" width="17.28125" style="0" customWidth="1"/>
  </cols>
  <sheetData>
    <row r="1" spans="1:8" ht="18" customHeight="1">
      <c r="A1" s="13"/>
      <c r="B1" s="312" t="s">
        <v>194</v>
      </c>
      <c r="C1" s="319" t="s">
        <v>188</v>
      </c>
      <c r="D1" s="319"/>
      <c r="E1" s="319"/>
      <c r="F1" s="18"/>
      <c r="G1" s="18" t="s">
        <v>190</v>
      </c>
      <c r="H1" s="14"/>
    </row>
    <row r="2" spans="1:8" ht="18" customHeight="1">
      <c r="A2" s="15"/>
      <c r="B2" s="313"/>
      <c r="C2" s="320" t="s">
        <v>193</v>
      </c>
      <c r="D2" s="320"/>
      <c r="E2" s="320"/>
      <c r="F2" s="20"/>
      <c r="G2" s="20" t="s">
        <v>191</v>
      </c>
      <c r="H2" s="259" t="s">
        <v>67</v>
      </c>
    </row>
    <row r="3" spans="1:8" ht="18" customHeight="1" thickBot="1">
      <c r="A3" s="16"/>
      <c r="B3" s="33" t="s">
        <v>195</v>
      </c>
      <c r="C3" s="318" t="s">
        <v>189</v>
      </c>
      <c r="D3" s="318"/>
      <c r="E3" s="318"/>
      <c r="F3" s="23"/>
      <c r="G3" s="23" t="s">
        <v>192</v>
      </c>
      <c r="H3" s="17"/>
    </row>
    <row r="4" ht="7.5" customHeight="1" thickBot="1"/>
    <row r="5" spans="1:8" ht="31.5" customHeight="1" thickBot="1">
      <c r="A5" s="416" t="s">
        <v>163</v>
      </c>
      <c r="B5" s="417"/>
      <c r="C5" s="417"/>
      <c r="D5" s="417"/>
      <c r="E5" s="417"/>
      <c r="F5" s="417"/>
      <c r="G5" s="417"/>
      <c r="H5" s="418"/>
    </row>
    <row r="6" spans="1:8" ht="18.75" customHeight="1">
      <c r="A6" s="422" t="s">
        <v>184</v>
      </c>
      <c r="B6" s="413" t="s">
        <v>183</v>
      </c>
      <c r="C6" s="419" t="s">
        <v>237</v>
      </c>
      <c r="D6" s="414" t="s">
        <v>238</v>
      </c>
      <c r="E6" s="414" t="s">
        <v>166</v>
      </c>
      <c r="F6" s="414" t="s">
        <v>239</v>
      </c>
      <c r="G6" s="412" t="s">
        <v>167</v>
      </c>
      <c r="H6" s="420" t="s">
        <v>0</v>
      </c>
    </row>
    <row r="7" spans="1:8" ht="18.75" customHeight="1" thickBot="1">
      <c r="A7" s="423"/>
      <c r="B7" s="413"/>
      <c r="C7" s="419"/>
      <c r="D7" s="415"/>
      <c r="E7" s="415"/>
      <c r="F7" s="415"/>
      <c r="G7" s="413"/>
      <c r="H7" s="421"/>
    </row>
    <row r="8" spans="1:8" ht="24.75" customHeight="1" thickBot="1">
      <c r="A8" s="45"/>
      <c r="B8" s="44"/>
      <c r="C8" s="43"/>
      <c r="D8" s="34"/>
      <c r="E8" s="42"/>
      <c r="F8" s="41"/>
      <c r="G8" s="40"/>
      <c r="H8" s="39"/>
    </row>
    <row r="9" spans="1:8" ht="30" customHeight="1" thickBot="1">
      <c r="A9" s="143"/>
      <c r="B9" s="410" t="s">
        <v>162</v>
      </c>
      <c r="C9" s="411"/>
      <c r="D9" s="21"/>
      <c r="E9" s="26"/>
      <c r="F9" s="24"/>
      <c r="G9" s="25"/>
      <c r="H9" s="22"/>
    </row>
    <row r="10" spans="1:8" ht="24.75" customHeight="1">
      <c r="A10" s="37">
        <v>1</v>
      </c>
      <c r="B10" s="36" t="s">
        <v>164</v>
      </c>
      <c r="C10" s="38" t="s">
        <v>21</v>
      </c>
      <c r="D10" s="78" t="s">
        <v>245</v>
      </c>
      <c r="E10" s="49">
        <v>17100</v>
      </c>
      <c r="F10" s="50">
        <f>'[2]متره ص(1)'!$K$39</f>
        <v>100.48999999999998</v>
      </c>
      <c r="G10" s="51">
        <f>ROUND(E10*F10,0)</f>
        <v>1718379</v>
      </c>
      <c r="H10" s="22"/>
    </row>
    <row r="11" spans="1:8" ht="24.75" customHeight="1">
      <c r="A11" s="37">
        <v>2</v>
      </c>
      <c r="B11" s="35" t="s">
        <v>165</v>
      </c>
      <c r="C11" s="38" t="s">
        <v>22</v>
      </c>
      <c r="D11" s="78" t="s">
        <v>245</v>
      </c>
      <c r="E11" s="49">
        <v>15500</v>
      </c>
      <c r="F11" s="50">
        <f>'[2]متره ص(1)'!$K$43</f>
        <v>100.48999999999998</v>
      </c>
      <c r="G11" s="51">
        <f>ROUND(E11*F11,0)</f>
        <v>1557595</v>
      </c>
      <c r="H11" s="22"/>
    </row>
    <row r="12" spans="1:9" ht="24.75" customHeight="1" thickBot="1">
      <c r="A12" s="21"/>
      <c r="B12" s="12"/>
      <c r="C12" s="12"/>
      <c r="D12" s="79"/>
      <c r="E12" s="47"/>
      <c r="F12" s="47"/>
      <c r="G12" s="48"/>
      <c r="H12" s="22"/>
      <c r="I12" s="88"/>
    </row>
    <row r="13" spans="1:8" ht="24.75" customHeight="1" thickBot="1">
      <c r="A13" s="21"/>
      <c r="B13" s="212"/>
      <c r="C13" s="408" t="s">
        <v>168</v>
      </c>
      <c r="D13" s="409"/>
      <c r="E13" s="188"/>
      <c r="F13" s="188"/>
      <c r="G13" s="189">
        <f>SUM(G10:G12)</f>
        <v>3275974</v>
      </c>
      <c r="H13" s="203"/>
    </row>
    <row r="14" spans="1:8" ht="24.75" customHeight="1" thickBot="1">
      <c r="A14" s="143"/>
      <c r="B14" s="410" t="s">
        <v>170</v>
      </c>
      <c r="C14" s="433"/>
      <c r="D14" s="194"/>
      <c r="E14" s="61"/>
      <c r="F14" s="42"/>
      <c r="G14" s="195"/>
      <c r="H14" s="39"/>
    </row>
    <row r="15" spans="1:8" ht="24.75" customHeight="1">
      <c r="A15" s="37">
        <v>1</v>
      </c>
      <c r="B15" s="66" t="s">
        <v>234</v>
      </c>
      <c r="C15" s="38" t="s">
        <v>233</v>
      </c>
      <c r="D15" s="78" t="s">
        <v>245</v>
      </c>
      <c r="E15" s="49">
        <v>2290</v>
      </c>
      <c r="F15" s="121">
        <f>'[2]متره ص(2)'!$K$14</f>
        <v>112.5</v>
      </c>
      <c r="G15" s="51">
        <f>ROUND(E15*F15,0)</f>
        <v>257625</v>
      </c>
      <c r="H15" s="22"/>
    </row>
    <row r="16" spans="1:8" ht="24.75" customHeight="1">
      <c r="A16" s="37">
        <v>2</v>
      </c>
      <c r="B16" s="67" t="s">
        <v>171</v>
      </c>
      <c r="C16" s="38" t="s">
        <v>23</v>
      </c>
      <c r="D16" s="78" t="s">
        <v>245</v>
      </c>
      <c r="E16" s="49">
        <v>2390</v>
      </c>
      <c r="F16" s="121">
        <f>'[2]متره ص(2)'!$K$18</f>
        <v>129.75399999999996</v>
      </c>
      <c r="G16" s="51">
        <f>ROUND(E16*F16,0)</f>
        <v>310112</v>
      </c>
      <c r="H16" s="22"/>
    </row>
    <row r="17" spans="1:8" ht="24.75" customHeight="1">
      <c r="A17" s="37">
        <v>3</v>
      </c>
      <c r="B17" s="67" t="s">
        <v>172</v>
      </c>
      <c r="C17" s="38" t="s">
        <v>56</v>
      </c>
      <c r="D17" s="78" t="s">
        <v>245</v>
      </c>
      <c r="E17" s="49">
        <v>210</v>
      </c>
      <c r="F17" s="121">
        <f>'[2]متره ص(2)'!$K$20</f>
        <v>129.75399999999996</v>
      </c>
      <c r="G17" s="51">
        <f>ROUND(E17*F17,0)</f>
        <v>27248</v>
      </c>
      <c r="H17" s="22"/>
    </row>
    <row r="18" spans="1:8" ht="24.75" customHeight="1" thickBot="1">
      <c r="A18" s="37">
        <v>4</v>
      </c>
      <c r="B18" s="70" t="s">
        <v>174</v>
      </c>
      <c r="C18" s="213" t="s">
        <v>240</v>
      </c>
      <c r="D18" s="78" t="s">
        <v>245</v>
      </c>
      <c r="E18" s="69">
        <v>1010</v>
      </c>
      <c r="F18" s="122">
        <f>'[2]متره ص(2)'!$K$22</f>
        <v>129.75399999999996</v>
      </c>
      <c r="G18" s="68">
        <f>ROUND(E18*F18,0)</f>
        <v>131052</v>
      </c>
      <c r="H18" s="22"/>
    </row>
    <row r="19" spans="1:8" ht="24.75" customHeight="1" thickBot="1">
      <c r="A19" s="21"/>
      <c r="B19" s="211"/>
      <c r="C19" s="408" t="s">
        <v>173</v>
      </c>
      <c r="D19" s="409"/>
      <c r="E19" s="215"/>
      <c r="F19" s="216"/>
      <c r="G19" s="189">
        <f>SUM(G15:G18)</f>
        <v>726037</v>
      </c>
      <c r="H19" s="214"/>
    </row>
    <row r="20" spans="1:8" ht="24.75" customHeight="1">
      <c r="A20" s="21"/>
      <c r="B20" s="11"/>
      <c r="C20" s="60"/>
      <c r="D20" s="60"/>
      <c r="E20" s="61"/>
      <c r="F20" s="42"/>
      <c r="G20" s="195"/>
      <c r="H20" s="22"/>
    </row>
    <row r="21" spans="1:8" ht="24.75" customHeight="1" thickBot="1">
      <c r="A21" s="431"/>
      <c r="B21" s="432"/>
      <c r="C21" s="429"/>
      <c r="D21" s="429"/>
      <c r="E21" s="430"/>
      <c r="F21" s="54"/>
      <c r="G21" s="55"/>
      <c r="H21" s="27"/>
    </row>
    <row r="22" spans="1:8" ht="39" customHeight="1" thickBot="1">
      <c r="A22" s="424" t="s">
        <v>185</v>
      </c>
      <c r="B22" s="425"/>
      <c r="C22" s="426" t="s">
        <v>186</v>
      </c>
      <c r="D22" s="427"/>
      <c r="E22" s="425"/>
      <c r="F22" s="427" t="s">
        <v>187</v>
      </c>
      <c r="G22" s="427"/>
      <c r="H22" s="428"/>
    </row>
    <row r="23" spans="1:8" ht="31.5" customHeight="1">
      <c r="A23" s="1"/>
      <c r="B23" s="1"/>
      <c r="C23" s="1"/>
      <c r="D23" s="1"/>
      <c r="E23" s="1"/>
      <c r="F23" s="1"/>
      <c r="G23" s="1"/>
      <c r="H23" s="1"/>
    </row>
    <row r="24" spans="1:8" ht="31.5" customHeight="1">
      <c r="A24" s="1"/>
      <c r="B24" s="1"/>
      <c r="C24" s="1"/>
      <c r="D24" s="1"/>
      <c r="E24" s="1"/>
      <c r="F24" s="1"/>
      <c r="G24" s="1"/>
      <c r="H24" s="1"/>
    </row>
    <row r="25" spans="1:8" ht="31.5" customHeight="1">
      <c r="A25" s="1"/>
      <c r="B25" s="1"/>
      <c r="C25" s="1"/>
      <c r="D25" s="1"/>
      <c r="E25" s="1"/>
      <c r="F25" s="1"/>
      <c r="G25" s="1"/>
      <c r="H25" s="1"/>
    </row>
    <row r="26" spans="1:8" ht="31.5" customHeight="1">
      <c r="A26" s="1"/>
      <c r="B26" s="1"/>
      <c r="C26" s="1"/>
      <c r="D26" s="1"/>
      <c r="E26" s="1"/>
      <c r="F26" s="1"/>
      <c r="G26" s="1"/>
      <c r="H26" s="1"/>
    </row>
    <row r="27" spans="1:8" ht="31.5" customHeight="1">
      <c r="A27" s="1"/>
      <c r="B27" s="1"/>
      <c r="C27" s="1"/>
      <c r="D27" s="1"/>
      <c r="E27" s="1"/>
      <c r="F27" s="1"/>
      <c r="G27" s="1"/>
      <c r="H27" s="1"/>
    </row>
    <row r="28" spans="1:8" ht="31.5" customHeight="1">
      <c r="A28" s="1"/>
      <c r="B28" s="1"/>
      <c r="C28" s="1"/>
      <c r="D28" s="1"/>
      <c r="E28" s="1"/>
      <c r="F28" s="1"/>
      <c r="G28" s="1"/>
      <c r="H28" s="1"/>
    </row>
    <row r="29" spans="1:8" ht="31.5" customHeight="1">
      <c r="A29" s="1"/>
      <c r="B29" s="1"/>
      <c r="C29" s="1"/>
      <c r="D29" s="1"/>
      <c r="E29" s="1"/>
      <c r="F29" s="1"/>
      <c r="G29" s="1"/>
      <c r="H29" s="1"/>
    </row>
    <row r="30" spans="1:8" ht="31.5" customHeight="1">
      <c r="A30" s="1"/>
      <c r="B30" s="1"/>
      <c r="C30" s="1"/>
      <c r="D30" s="1"/>
      <c r="E30" s="1"/>
      <c r="F30" s="1"/>
      <c r="G30" s="1"/>
      <c r="H30" s="1"/>
    </row>
    <row r="31" spans="1:8" ht="31.5" customHeight="1">
      <c r="A31" s="1"/>
      <c r="B31" s="1"/>
      <c r="C31" s="1"/>
      <c r="D31" s="1"/>
      <c r="E31" s="1"/>
      <c r="F31" s="1"/>
      <c r="G31" s="1"/>
      <c r="H31" s="1"/>
    </row>
    <row r="32" spans="1:8" ht="31.5" customHeight="1">
      <c r="A32" s="1"/>
      <c r="B32" s="1"/>
      <c r="C32" s="1"/>
      <c r="D32" s="1"/>
      <c r="E32" s="1"/>
      <c r="F32" s="1"/>
      <c r="G32" s="1"/>
      <c r="H32" s="1"/>
    </row>
    <row r="33" spans="1:8" ht="31.5" customHeight="1">
      <c r="A33" s="1"/>
      <c r="B33" s="1"/>
      <c r="C33" s="1"/>
      <c r="D33" s="1"/>
      <c r="E33" s="1"/>
      <c r="F33" s="1"/>
      <c r="G33" s="1"/>
      <c r="H33" s="1"/>
    </row>
    <row r="34" spans="1:8" ht="31.5" customHeight="1">
      <c r="A34" s="1"/>
      <c r="B34" s="1"/>
      <c r="C34" s="1"/>
      <c r="D34" s="1"/>
      <c r="E34" s="1"/>
      <c r="F34" s="1"/>
      <c r="G34" s="1"/>
      <c r="H34" s="1"/>
    </row>
    <row r="35" spans="1:8" ht="31.5" customHeight="1">
      <c r="A35" s="1"/>
      <c r="B35" s="1"/>
      <c r="C35" s="1"/>
      <c r="D35" s="1"/>
      <c r="E35" s="1"/>
      <c r="F35" s="1"/>
      <c r="G35" s="1"/>
      <c r="H35" s="1"/>
    </row>
    <row r="36" spans="1:8" ht="31.5" customHeight="1">
      <c r="A36" s="1"/>
      <c r="B36" s="1"/>
      <c r="C36" s="1"/>
      <c r="D36" s="1"/>
      <c r="E36" s="1"/>
      <c r="F36" s="1"/>
      <c r="G36" s="1"/>
      <c r="H36" s="1"/>
    </row>
    <row r="37" spans="1:8" ht="31.5" customHeight="1">
      <c r="A37" s="1"/>
      <c r="B37" s="1"/>
      <c r="C37" s="1"/>
      <c r="D37" s="1"/>
      <c r="E37" s="1"/>
      <c r="F37" s="1"/>
      <c r="G37" s="1"/>
      <c r="H37" s="1"/>
    </row>
    <row r="38" spans="1:8" ht="31.5" customHeight="1">
      <c r="A38" s="1"/>
      <c r="B38" s="1"/>
      <c r="C38" s="1"/>
      <c r="D38" s="1"/>
      <c r="E38" s="1"/>
      <c r="F38" s="1"/>
      <c r="G38" s="1"/>
      <c r="H38" s="1"/>
    </row>
    <row r="39" spans="1:8" ht="31.5" customHeight="1">
      <c r="A39" s="1"/>
      <c r="B39" s="1"/>
      <c r="C39" s="1"/>
      <c r="D39" s="1"/>
      <c r="E39" s="1"/>
      <c r="F39" s="1"/>
      <c r="G39" s="1"/>
      <c r="H39" s="1"/>
    </row>
    <row r="40" spans="1:8" ht="31.5" customHeight="1">
      <c r="A40" s="1"/>
      <c r="B40" s="1"/>
      <c r="C40" s="1"/>
      <c r="D40" s="1"/>
      <c r="E40" s="1"/>
      <c r="F40" s="1"/>
      <c r="G40" s="1"/>
      <c r="H40" s="1"/>
    </row>
    <row r="41" spans="1:8" ht="31.5" customHeight="1">
      <c r="A41" s="1"/>
      <c r="B41" s="1"/>
      <c r="C41" s="1"/>
      <c r="D41" s="1"/>
      <c r="E41" s="1"/>
      <c r="F41" s="1"/>
      <c r="G41" s="1"/>
      <c r="H41" s="1"/>
    </row>
    <row r="42" spans="1:8" ht="31.5" customHeight="1">
      <c r="A42" s="1"/>
      <c r="B42" s="1"/>
      <c r="C42" s="1"/>
      <c r="D42" s="1"/>
      <c r="E42" s="1"/>
      <c r="F42" s="1"/>
      <c r="G42" s="1"/>
      <c r="H42" s="1"/>
    </row>
    <row r="43" spans="1:8" ht="31.5" customHeight="1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</sheetData>
  <mergeCells count="22">
    <mergeCell ref="A22:B22"/>
    <mergeCell ref="C22:E22"/>
    <mergeCell ref="F22:H22"/>
    <mergeCell ref="C1:E1"/>
    <mergeCell ref="C2:E2"/>
    <mergeCell ref="C3:E3"/>
    <mergeCell ref="B1:B2"/>
    <mergeCell ref="C21:E21"/>
    <mergeCell ref="A21:B21"/>
    <mergeCell ref="B14:C14"/>
    <mergeCell ref="A5:H5"/>
    <mergeCell ref="B6:B7"/>
    <mergeCell ref="C6:C7"/>
    <mergeCell ref="D6:D7"/>
    <mergeCell ref="E6:E7"/>
    <mergeCell ref="H6:H7"/>
    <mergeCell ref="A6:A7"/>
    <mergeCell ref="C19:D19"/>
    <mergeCell ref="B9:C9"/>
    <mergeCell ref="G6:G7"/>
    <mergeCell ref="F6:F7"/>
    <mergeCell ref="C13:D13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F196"/>
  <sheetViews>
    <sheetView rightToLeft="1" zoomScale="70" zoomScaleNormal="70" workbookViewId="0" topLeftCell="A10">
      <selection activeCell="A16" sqref="A16"/>
    </sheetView>
  </sheetViews>
  <sheetFormatPr defaultColWidth="9.140625" defaultRowHeight="12.75"/>
  <cols>
    <col min="1" max="1" width="4.57421875" style="0" customWidth="1"/>
    <col min="2" max="2" width="47.7109375" style="0" customWidth="1"/>
    <col min="3" max="3" width="12.7109375" style="0" customWidth="1"/>
    <col min="4" max="4" width="7.7109375" style="0" customWidth="1"/>
    <col min="5" max="5" width="12.7109375" style="0" customWidth="1"/>
    <col min="6" max="6" width="10.7109375" style="0" customWidth="1"/>
    <col min="7" max="7" width="15.7109375" style="0" customWidth="1"/>
    <col min="8" max="8" width="17.28125" style="0" customWidth="1"/>
  </cols>
  <sheetData>
    <row r="1" spans="1:58" ht="18" customHeight="1">
      <c r="A1" s="13"/>
      <c r="B1" s="312" t="s">
        <v>194</v>
      </c>
      <c r="C1" s="319" t="s">
        <v>188</v>
      </c>
      <c r="D1" s="319"/>
      <c r="E1" s="319"/>
      <c r="F1" s="18"/>
      <c r="G1" s="18" t="s">
        <v>190</v>
      </c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8" customHeight="1">
      <c r="A2" s="15"/>
      <c r="B2" s="313"/>
      <c r="C2" s="320" t="s">
        <v>193</v>
      </c>
      <c r="D2" s="320"/>
      <c r="E2" s="320"/>
      <c r="F2" s="20"/>
      <c r="G2" s="20" t="s">
        <v>191</v>
      </c>
      <c r="H2" s="259" t="s">
        <v>67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8" customHeight="1" thickBot="1">
      <c r="A3" s="16"/>
      <c r="B3" s="33" t="s">
        <v>195</v>
      </c>
      <c r="C3" s="318" t="s">
        <v>189</v>
      </c>
      <c r="D3" s="318"/>
      <c r="E3" s="318"/>
      <c r="F3" s="23"/>
      <c r="G3" s="23" t="s">
        <v>192</v>
      </c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9:58" ht="7.5" customHeight="1" thickBot="1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31.5" customHeight="1" thickBot="1">
      <c r="A5" s="416" t="s">
        <v>163</v>
      </c>
      <c r="B5" s="417"/>
      <c r="C5" s="417"/>
      <c r="D5" s="417"/>
      <c r="E5" s="417"/>
      <c r="F5" s="417"/>
      <c r="G5" s="417"/>
      <c r="H5" s="4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8.75" customHeight="1">
      <c r="A6" s="422" t="s">
        <v>184</v>
      </c>
      <c r="B6" s="413" t="s">
        <v>183</v>
      </c>
      <c r="C6" s="419" t="s">
        <v>237</v>
      </c>
      <c r="D6" s="414" t="s">
        <v>238</v>
      </c>
      <c r="E6" s="414" t="s">
        <v>166</v>
      </c>
      <c r="F6" s="414" t="s">
        <v>239</v>
      </c>
      <c r="G6" s="412" t="s">
        <v>167</v>
      </c>
      <c r="H6" s="420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8.75" customHeight="1" thickBot="1">
      <c r="A7" s="423"/>
      <c r="B7" s="413"/>
      <c r="C7" s="419"/>
      <c r="D7" s="415"/>
      <c r="E7" s="415"/>
      <c r="F7" s="415"/>
      <c r="G7" s="413"/>
      <c r="H7" s="4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32.25" customHeight="1" thickBot="1">
      <c r="A8" s="45"/>
      <c r="B8" s="58"/>
      <c r="C8" s="59"/>
      <c r="D8" s="60"/>
      <c r="E8" s="61"/>
      <c r="F8" s="62"/>
      <c r="G8" s="63"/>
      <c r="H8" s="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32.25" customHeight="1" thickBot="1">
      <c r="A9" s="142"/>
      <c r="B9" s="410" t="s">
        <v>146</v>
      </c>
      <c r="C9" s="411"/>
      <c r="D9" s="21"/>
      <c r="E9" s="26"/>
      <c r="F9" s="24"/>
      <c r="G9" s="25"/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32.25" customHeight="1">
      <c r="A10" s="57">
        <v>1</v>
      </c>
      <c r="B10" s="36" t="s">
        <v>51</v>
      </c>
      <c r="C10" s="80" t="s">
        <v>49</v>
      </c>
      <c r="D10" s="87" t="s">
        <v>245</v>
      </c>
      <c r="E10" s="49">
        <v>58100</v>
      </c>
      <c r="F10" s="50">
        <f>'[2]متره ص(4)'!$K$20</f>
        <v>24.129999999999995</v>
      </c>
      <c r="G10" s="51">
        <f>ROUND(F10*E10,0)</f>
        <v>1401953</v>
      </c>
      <c r="H10" s="2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32.25" customHeight="1">
      <c r="A11" s="57">
        <v>2</v>
      </c>
      <c r="B11" s="35" t="s">
        <v>52</v>
      </c>
      <c r="C11" s="80" t="s">
        <v>48</v>
      </c>
      <c r="D11" s="87" t="s">
        <v>245</v>
      </c>
      <c r="E11" s="49">
        <v>163500</v>
      </c>
      <c r="F11" s="50">
        <f>'[2]متره ص(5)'!$K$38</f>
        <v>20.098000000000003</v>
      </c>
      <c r="G11" s="49">
        <f>ROUND(F11*E11,0)</f>
        <v>3286023</v>
      </c>
      <c r="H11" s="2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54.75" customHeight="1" thickBot="1">
      <c r="A12" s="57">
        <v>3</v>
      </c>
      <c r="B12" s="100" t="s">
        <v>50</v>
      </c>
      <c r="C12" s="208" t="s">
        <v>244</v>
      </c>
      <c r="D12" s="86" t="s">
        <v>245</v>
      </c>
      <c r="E12" s="209">
        <v>64300</v>
      </c>
      <c r="F12" s="158">
        <f>'[2]متره ص(6)'!$K$19</f>
        <v>4.826000000000001</v>
      </c>
      <c r="G12" s="69">
        <f>ROUND(F12*E12,0)</f>
        <v>310312</v>
      </c>
      <c r="H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ht="32.25" customHeight="1" thickBot="1">
      <c r="A13" s="56"/>
      <c r="B13" s="201"/>
      <c r="C13" s="408" t="s">
        <v>228</v>
      </c>
      <c r="D13" s="409"/>
      <c r="E13" s="188"/>
      <c r="F13" s="188"/>
      <c r="G13" s="192">
        <f>SUM(G10:G12)</f>
        <v>4998288</v>
      </c>
      <c r="H13" s="2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32.25" customHeight="1" thickBot="1">
      <c r="A14" s="142"/>
      <c r="B14" s="410" t="s">
        <v>53</v>
      </c>
      <c r="C14" s="433"/>
      <c r="D14" s="194"/>
      <c r="E14" s="61"/>
      <c r="F14" s="42"/>
      <c r="G14" s="195"/>
      <c r="H14" s="2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32.25" customHeight="1" thickBot="1">
      <c r="A15" s="57">
        <v>1</v>
      </c>
      <c r="B15" s="81" t="s">
        <v>221</v>
      </c>
      <c r="C15" s="155" t="s">
        <v>49</v>
      </c>
      <c r="D15" s="78" t="s">
        <v>245</v>
      </c>
      <c r="E15" s="69">
        <v>37000</v>
      </c>
      <c r="F15" s="123">
        <f>'[2]متره ص(8)'!$K$24</f>
        <v>66.22</v>
      </c>
      <c r="G15" s="68">
        <f>ROUND(F15*E15,0)</f>
        <v>2450140</v>
      </c>
      <c r="H15" s="2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32.25" customHeight="1" thickBot="1">
      <c r="A16" s="57"/>
      <c r="B16" s="210"/>
      <c r="C16" s="408" t="s">
        <v>227</v>
      </c>
      <c r="D16" s="409"/>
      <c r="E16" s="188"/>
      <c r="F16" s="188"/>
      <c r="G16" s="192">
        <f>SUM(G14:G15)</f>
        <v>2450140</v>
      </c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ht="32.25" customHeight="1" thickBot="1">
      <c r="A17" s="431"/>
      <c r="B17" s="432"/>
      <c r="C17" s="429"/>
      <c r="D17" s="429"/>
      <c r="E17" s="430"/>
      <c r="F17" s="54"/>
      <c r="G17" s="55"/>
      <c r="H17" s="2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39" customHeight="1" thickBot="1">
      <c r="A18" s="424" t="s">
        <v>185</v>
      </c>
      <c r="B18" s="427"/>
      <c r="C18" s="426" t="s">
        <v>186</v>
      </c>
      <c r="D18" s="427"/>
      <c r="E18" s="427"/>
      <c r="F18" s="426" t="s">
        <v>187</v>
      </c>
      <c r="G18" s="427"/>
      <c r="H18" s="42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31.5" customHeight="1">
      <c r="A19" s="162"/>
      <c r="B19" s="162"/>
      <c r="C19" s="162"/>
      <c r="D19" s="162"/>
      <c r="E19" s="162"/>
      <c r="F19" s="162"/>
      <c r="G19" s="162"/>
      <c r="H19" s="16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31.5" customHeight="1">
      <c r="A20" s="162"/>
      <c r="B20" s="162"/>
      <c r="C20" s="162"/>
      <c r="D20" s="162"/>
      <c r="E20" s="162"/>
      <c r="F20" s="162"/>
      <c r="G20" s="162"/>
      <c r="H20" s="16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31.5" customHeight="1">
      <c r="A21" s="162"/>
      <c r="B21" s="162"/>
      <c r="C21" s="162"/>
      <c r="D21" s="162"/>
      <c r="E21" s="162"/>
      <c r="F21" s="162"/>
      <c r="G21" s="162"/>
      <c r="H21" s="16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31.5" customHeight="1">
      <c r="A22" s="162"/>
      <c r="B22" s="162"/>
      <c r="C22" s="162"/>
      <c r="D22" s="162"/>
      <c r="E22" s="162"/>
      <c r="F22" s="162"/>
      <c r="G22" s="162"/>
      <c r="H22" s="16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31.5" customHeight="1">
      <c r="A23" s="162"/>
      <c r="B23" s="162"/>
      <c r="C23" s="162"/>
      <c r="D23" s="162"/>
      <c r="E23" s="162"/>
      <c r="F23" s="162"/>
      <c r="G23" s="162"/>
      <c r="H23" s="16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ht="31.5" customHeight="1">
      <c r="A24" s="162"/>
      <c r="B24" s="162"/>
      <c r="C24" s="162"/>
      <c r="D24" s="162"/>
      <c r="E24" s="162"/>
      <c r="F24" s="162"/>
      <c r="G24" s="162"/>
      <c r="H24" s="16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ht="31.5" customHeight="1">
      <c r="A25" s="162"/>
      <c r="B25" s="162"/>
      <c r="C25" s="162"/>
      <c r="D25" s="162"/>
      <c r="E25" s="162"/>
      <c r="F25" s="162"/>
      <c r="G25" s="162"/>
      <c r="H25" s="16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31.5" customHeight="1">
      <c r="A26" s="162"/>
      <c r="B26" s="162"/>
      <c r="C26" s="162"/>
      <c r="D26" s="162"/>
      <c r="E26" s="162"/>
      <c r="F26" s="162"/>
      <c r="G26" s="162"/>
      <c r="H26" s="16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31.5" customHeight="1">
      <c r="A27" s="162"/>
      <c r="B27" s="162"/>
      <c r="C27" s="162"/>
      <c r="D27" s="162"/>
      <c r="E27" s="162"/>
      <c r="F27" s="162"/>
      <c r="G27" s="162"/>
      <c r="H27" s="16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31.5" customHeight="1">
      <c r="A28" s="162"/>
      <c r="B28" s="162"/>
      <c r="C28" s="162"/>
      <c r="D28" s="162"/>
      <c r="E28" s="162"/>
      <c r="F28" s="162"/>
      <c r="G28" s="162"/>
      <c r="H28" s="16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31.5" customHeight="1">
      <c r="A29" s="162"/>
      <c r="B29" s="162"/>
      <c r="C29" s="162"/>
      <c r="D29" s="162"/>
      <c r="E29" s="162"/>
      <c r="F29" s="162"/>
      <c r="G29" s="162"/>
      <c r="H29" s="16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31.5" customHeight="1">
      <c r="A30" s="162"/>
      <c r="B30" s="162"/>
      <c r="C30" s="162"/>
      <c r="D30" s="162"/>
      <c r="E30" s="162"/>
      <c r="F30" s="162"/>
      <c r="G30" s="162"/>
      <c r="H30" s="16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31.5" customHeight="1">
      <c r="A31" s="162"/>
      <c r="B31" s="162"/>
      <c r="C31" s="162"/>
      <c r="D31" s="162"/>
      <c r="E31" s="162"/>
      <c r="F31" s="162"/>
      <c r="G31" s="162"/>
      <c r="H31" s="16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31.5" customHeight="1">
      <c r="A32" s="162"/>
      <c r="B32" s="162"/>
      <c r="C32" s="162"/>
      <c r="D32" s="162"/>
      <c r="E32" s="162"/>
      <c r="F32" s="162"/>
      <c r="G32" s="162"/>
      <c r="H32" s="16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31.5" customHeight="1">
      <c r="A33" s="162"/>
      <c r="B33" s="162"/>
      <c r="C33" s="162"/>
      <c r="D33" s="162"/>
      <c r="E33" s="162"/>
      <c r="F33" s="162"/>
      <c r="G33" s="162"/>
      <c r="H33" s="16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31.5" customHeight="1">
      <c r="A34" s="162"/>
      <c r="B34" s="162"/>
      <c r="C34" s="162"/>
      <c r="D34" s="162"/>
      <c r="E34" s="162"/>
      <c r="F34" s="162"/>
      <c r="G34" s="162"/>
      <c r="H34" s="16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ht="31.5" customHeight="1">
      <c r="A35" s="162"/>
      <c r="B35" s="162"/>
      <c r="C35" s="162"/>
      <c r="D35" s="162"/>
      <c r="E35" s="162"/>
      <c r="F35" s="162"/>
      <c r="G35" s="162"/>
      <c r="H35" s="16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31.5" customHeight="1">
      <c r="A36" s="162"/>
      <c r="B36" s="162"/>
      <c r="C36" s="162"/>
      <c r="D36" s="162"/>
      <c r="E36" s="162"/>
      <c r="F36" s="162"/>
      <c r="G36" s="162"/>
      <c r="H36" s="16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31.5" customHeight="1">
      <c r="A37" s="162"/>
      <c r="B37" s="162"/>
      <c r="C37" s="162"/>
      <c r="D37" s="162"/>
      <c r="E37" s="162"/>
      <c r="F37" s="162"/>
      <c r="G37" s="162"/>
      <c r="H37" s="16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31.5" customHeight="1">
      <c r="A38" s="162"/>
      <c r="B38" s="162"/>
      <c r="C38" s="162"/>
      <c r="D38" s="162"/>
      <c r="E38" s="162"/>
      <c r="F38" s="162"/>
      <c r="G38" s="162"/>
      <c r="H38" s="16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31.5" customHeight="1">
      <c r="A39" s="162"/>
      <c r="B39" s="162"/>
      <c r="C39" s="162"/>
      <c r="D39" s="162"/>
      <c r="E39" s="162"/>
      <c r="F39" s="162"/>
      <c r="G39" s="162"/>
      <c r="H39" s="16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ht="12.75">
      <c r="A40" s="162"/>
      <c r="B40" s="162"/>
      <c r="C40" s="162"/>
      <c r="D40" s="162"/>
      <c r="E40" s="162"/>
      <c r="F40" s="162"/>
      <c r="G40" s="162"/>
      <c r="H40" s="16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ht="12.75">
      <c r="A41" s="162"/>
      <c r="B41" s="162"/>
      <c r="C41" s="162"/>
      <c r="D41" s="162"/>
      <c r="E41" s="162"/>
      <c r="F41" s="162"/>
      <c r="G41" s="162"/>
      <c r="H41" s="16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>
      <c r="A42" s="162"/>
      <c r="B42" s="162"/>
      <c r="C42" s="162"/>
      <c r="D42" s="162"/>
      <c r="E42" s="162"/>
      <c r="F42" s="162"/>
      <c r="G42" s="162"/>
      <c r="H42" s="16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>
      <c r="A43" s="162"/>
      <c r="B43" s="162"/>
      <c r="C43" s="162"/>
      <c r="D43" s="162"/>
      <c r="E43" s="162"/>
      <c r="F43" s="162"/>
      <c r="G43" s="162"/>
      <c r="H43" s="16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>
      <c r="A44" s="162"/>
      <c r="B44" s="162"/>
      <c r="C44" s="162"/>
      <c r="D44" s="162"/>
      <c r="E44" s="162"/>
      <c r="F44" s="162"/>
      <c r="G44" s="162"/>
      <c r="H44" s="16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>
      <c r="A45" s="162"/>
      <c r="B45" s="162"/>
      <c r="C45" s="162"/>
      <c r="D45" s="162"/>
      <c r="E45" s="162"/>
      <c r="F45" s="162"/>
      <c r="G45" s="162"/>
      <c r="H45" s="16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>
      <c r="A46" s="162"/>
      <c r="B46" s="162"/>
      <c r="C46" s="162"/>
      <c r="D46" s="162"/>
      <c r="E46" s="162"/>
      <c r="F46" s="162"/>
      <c r="G46" s="162"/>
      <c r="H46" s="16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>
      <c r="A47" s="162"/>
      <c r="B47" s="162"/>
      <c r="C47" s="162"/>
      <c r="D47" s="162"/>
      <c r="E47" s="162"/>
      <c r="F47" s="162"/>
      <c r="G47" s="162"/>
      <c r="H47" s="16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ht="12.75">
      <c r="A48" s="162"/>
      <c r="B48" s="162"/>
      <c r="C48" s="162"/>
      <c r="D48" s="162"/>
      <c r="E48" s="162"/>
      <c r="F48" s="162"/>
      <c r="G48" s="162"/>
      <c r="H48" s="16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ht="12.75">
      <c r="A49" s="162"/>
      <c r="B49" s="162"/>
      <c r="C49" s="162"/>
      <c r="D49" s="162"/>
      <c r="E49" s="162"/>
      <c r="F49" s="162"/>
      <c r="G49" s="162"/>
      <c r="H49" s="16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ht="12.75">
      <c r="A50" s="162"/>
      <c r="B50" s="162"/>
      <c r="C50" s="162"/>
      <c r="D50" s="162"/>
      <c r="E50" s="162"/>
      <c r="F50" s="162"/>
      <c r="G50" s="162"/>
      <c r="H50" s="16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ht="12.75">
      <c r="A51" s="162"/>
      <c r="B51" s="162"/>
      <c r="C51" s="162"/>
      <c r="D51" s="162"/>
      <c r="E51" s="162"/>
      <c r="F51" s="162"/>
      <c r="G51" s="162"/>
      <c r="H51" s="16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ht="12.75">
      <c r="A52" s="162"/>
      <c r="B52" s="162"/>
      <c r="C52" s="162"/>
      <c r="D52" s="162"/>
      <c r="E52" s="162"/>
      <c r="F52" s="162"/>
      <c r="G52" s="162"/>
      <c r="H52" s="16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ht="12.75">
      <c r="A53" s="162"/>
      <c r="B53" s="162"/>
      <c r="C53" s="162"/>
      <c r="D53" s="162"/>
      <c r="E53" s="162"/>
      <c r="F53" s="162"/>
      <c r="G53" s="162"/>
      <c r="H53" s="16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ht="12.75">
      <c r="A54" s="162"/>
      <c r="B54" s="162"/>
      <c r="C54" s="162"/>
      <c r="D54" s="162"/>
      <c r="E54" s="162"/>
      <c r="F54" s="162"/>
      <c r="G54" s="162"/>
      <c r="H54" s="16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ht="12.75">
      <c r="A55" s="162"/>
      <c r="B55" s="162"/>
      <c r="C55" s="162"/>
      <c r="D55" s="162"/>
      <c r="E55" s="162"/>
      <c r="F55" s="162"/>
      <c r="G55" s="162"/>
      <c r="H55" s="16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ht="12.75">
      <c r="A56" s="162"/>
      <c r="B56" s="162"/>
      <c r="C56" s="162"/>
      <c r="D56" s="162"/>
      <c r="E56" s="162"/>
      <c r="F56" s="162"/>
      <c r="G56" s="162"/>
      <c r="H56" s="16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ht="12.75">
      <c r="A57" s="162"/>
      <c r="B57" s="162"/>
      <c r="C57" s="162"/>
      <c r="D57" s="162"/>
      <c r="E57" s="162"/>
      <c r="F57" s="162"/>
      <c r="G57" s="162"/>
      <c r="H57" s="16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ht="12.75">
      <c r="A58" s="162"/>
      <c r="B58" s="162"/>
      <c r="C58" s="162"/>
      <c r="D58" s="162"/>
      <c r="E58" s="162"/>
      <c r="F58" s="162"/>
      <c r="G58" s="162"/>
      <c r="H58" s="16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ht="12.75">
      <c r="A59" s="162"/>
      <c r="B59" s="162"/>
      <c r="C59" s="162"/>
      <c r="D59" s="162"/>
      <c r="E59" s="162"/>
      <c r="F59" s="162"/>
      <c r="G59" s="162"/>
      <c r="H59" s="16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ht="12.75">
      <c r="A60" s="162"/>
      <c r="B60" s="162"/>
      <c r="C60" s="162"/>
      <c r="D60" s="162"/>
      <c r="E60" s="162"/>
      <c r="F60" s="162"/>
      <c r="G60" s="162"/>
      <c r="H60" s="16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ht="12.75">
      <c r="A61" s="162"/>
      <c r="B61" s="162"/>
      <c r="C61" s="162"/>
      <c r="D61" s="162"/>
      <c r="E61" s="162"/>
      <c r="F61" s="162"/>
      <c r="G61" s="162"/>
      <c r="H61" s="16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ht="12.75">
      <c r="A62" s="162"/>
      <c r="B62" s="162"/>
      <c r="C62" s="162"/>
      <c r="D62" s="162"/>
      <c r="E62" s="162"/>
      <c r="F62" s="162"/>
      <c r="G62" s="162"/>
      <c r="H62" s="16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ht="12.75">
      <c r="A63" s="162"/>
      <c r="B63" s="162"/>
      <c r="C63" s="162"/>
      <c r="D63" s="162"/>
      <c r="E63" s="162"/>
      <c r="F63" s="162"/>
      <c r="G63" s="162"/>
      <c r="H63" s="16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ht="12.75">
      <c r="A64" s="162"/>
      <c r="B64" s="162"/>
      <c r="C64" s="162"/>
      <c r="D64" s="162"/>
      <c r="E64" s="162"/>
      <c r="F64" s="162"/>
      <c r="G64" s="162"/>
      <c r="H64" s="16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ht="12.75">
      <c r="A65" s="162"/>
      <c r="B65" s="162"/>
      <c r="C65" s="162"/>
      <c r="D65" s="162"/>
      <c r="E65" s="162"/>
      <c r="F65" s="162"/>
      <c r="G65" s="162"/>
      <c r="H65" s="16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2.75">
      <c r="A66" s="162"/>
      <c r="B66" s="162"/>
      <c r="C66" s="162"/>
      <c r="D66" s="162"/>
      <c r="E66" s="162"/>
      <c r="F66" s="162"/>
      <c r="G66" s="162"/>
      <c r="H66" s="16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12.75">
      <c r="A67" s="162"/>
      <c r="B67" s="162"/>
      <c r="C67" s="162"/>
      <c r="D67" s="162"/>
      <c r="E67" s="162"/>
      <c r="F67" s="162"/>
      <c r="G67" s="162"/>
      <c r="H67" s="16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ht="12.75">
      <c r="A68" s="162"/>
      <c r="B68" s="162"/>
      <c r="C68" s="162"/>
      <c r="D68" s="162"/>
      <c r="E68" s="162"/>
      <c r="F68" s="162"/>
      <c r="G68" s="162"/>
      <c r="H68" s="16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ht="12.75">
      <c r="A69" s="162"/>
      <c r="B69" s="162"/>
      <c r="C69" s="162"/>
      <c r="D69" s="162"/>
      <c r="E69" s="162"/>
      <c r="F69" s="162"/>
      <c r="G69" s="162"/>
      <c r="H69" s="16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ht="12.75">
      <c r="A70" s="162"/>
      <c r="B70" s="162"/>
      <c r="C70" s="162"/>
      <c r="D70" s="162"/>
      <c r="E70" s="162"/>
      <c r="F70" s="162"/>
      <c r="G70" s="162"/>
      <c r="H70" s="16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ht="12.75">
      <c r="A71" s="162"/>
      <c r="B71" s="162"/>
      <c r="C71" s="162"/>
      <c r="D71" s="162"/>
      <c r="E71" s="162"/>
      <c r="F71" s="162"/>
      <c r="G71" s="162"/>
      <c r="H71" s="16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ht="12.75">
      <c r="A72" s="162"/>
      <c r="B72" s="162"/>
      <c r="C72" s="162"/>
      <c r="D72" s="162"/>
      <c r="E72" s="162"/>
      <c r="F72" s="162"/>
      <c r="G72" s="162"/>
      <c r="H72" s="16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ht="12.75">
      <c r="A73" s="162"/>
      <c r="B73" s="162"/>
      <c r="C73" s="162"/>
      <c r="D73" s="162"/>
      <c r="E73" s="162"/>
      <c r="F73" s="162"/>
      <c r="G73" s="162"/>
      <c r="H73" s="16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ht="12.75">
      <c r="A74" s="162"/>
      <c r="B74" s="162"/>
      <c r="C74" s="162"/>
      <c r="D74" s="162"/>
      <c r="E74" s="162"/>
      <c r="F74" s="162"/>
      <c r="G74" s="162"/>
      <c r="H74" s="16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ht="12.75">
      <c r="A75" s="162"/>
      <c r="B75" s="162"/>
      <c r="C75" s="162"/>
      <c r="D75" s="162"/>
      <c r="E75" s="162"/>
      <c r="F75" s="162"/>
      <c r="G75" s="162"/>
      <c r="H75" s="16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ht="12.75">
      <c r="A76" s="162"/>
      <c r="B76" s="162"/>
      <c r="C76" s="162"/>
      <c r="D76" s="162"/>
      <c r="E76" s="162"/>
      <c r="F76" s="162"/>
      <c r="G76" s="162"/>
      <c r="H76" s="16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ht="12.75">
      <c r="A77" s="162"/>
      <c r="B77" s="162"/>
      <c r="C77" s="162"/>
      <c r="D77" s="162"/>
      <c r="E77" s="162"/>
      <c r="F77" s="162"/>
      <c r="G77" s="162"/>
      <c r="H77" s="16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ht="12.75">
      <c r="A78" s="162"/>
      <c r="B78" s="162"/>
      <c r="C78" s="162"/>
      <c r="D78" s="162"/>
      <c r="E78" s="162"/>
      <c r="F78" s="162"/>
      <c r="G78" s="162"/>
      <c r="H78" s="16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ht="12.75">
      <c r="A79" s="162"/>
      <c r="B79" s="162"/>
      <c r="C79" s="162"/>
      <c r="D79" s="162"/>
      <c r="E79" s="162"/>
      <c r="F79" s="162"/>
      <c r="G79" s="162"/>
      <c r="H79" s="16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ht="12.75">
      <c r="A80" s="162"/>
      <c r="B80" s="162"/>
      <c r="C80" s="162"/>
      <c r="D80" s="162"/>
      <c r="E80" s="162"/>
      <c r="F80" s="162"/>
      <c r="G80" s="162"/>
      <c r="H80" s="16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ht="12.75">
      <c r="A81" s="162"/>
      <c r="B81" s="162"/>
      <c r="C81" s="162"/>
      <c r="D81" s="162"/>
      <c r="E81" s="162"/>
      <c r="F81" s="162"/>
      <c r="G81" s="162"/>
      <c r="H81" s="16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ht="12.75">
      <c r="A82" s="162"/>
      <c r="B82" s="162"/>
      <c r="C82" s="162"/>
      <c r="D82" s="162"/>
      <c r="E82" s="162"/>
      <c r="F82" s="162"/>
      <c r="G82" s="162"/>
      <c r="H82" s="16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ht="12.75">
      <c r="A83" s="162"/>
      <c r="B83" s="162"/>
      <c r="C83" s="162"/>
      <c r="D83" s="162"/>
      <c r="E83" s="162"/>
      <c r="F83" s="162"/>
      <c r="G83" s="162"/>
      <c r="H83" s="16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ht="12.75">
      <c r="A84" s="162"/>
      <c r="B84" s="162"/>
      <c r="C84" s="162"/>
      <c r="D84" s="162"/>
      <c r="E84" s="162"/>
      <c r="F84" s="162"/>
      <c r="G84" s="162"/>
      <c r="H84" s="16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ht="12.75">
      <c r="A85" s="162"/>
      <c r="B85" s="162"/>
      <c r="C85" s="162"/>
      <c r="D85" s="162"/>
      <c r="E85" s="162"/>
      <c r="F85" s="162"/>
      <c r="G85" s="162"/>
      <c r="H85" s="16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ht="12.75">
      <c r="A86" s="162"/>
      <c r="B86" s="162"/>
      <c r="C86" s="162"/>
      <c r="D86" s="162"/>
      <c r="E86" s="162"/>
      <c r="F86" s="162"/>
      <c r="G86" s="162"/>
      <c r="H86" s="16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ht="12.75">
      <c r="A87" s="162"/>
      <c r="B87" s="162"/>
      <c r="C87" s="162"/>
      <c r="D87" s="162"/>
      <c r="E87" s="162"/>
      <c r="F87" s="162"/>
      <c r="G87" s="162"/>
      <c r="H87" s="16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ht="12.75">
      <c r="A88" s="162"/>
      <c r="B88" s="162"/>
      <c r="C88" s="162"/>
      <c r="D88" s="162"/>
      <c r="E88" s="162"/>
      <c r="F88" s="162"/>
      <c r="G88" s="162"/>
      <c r="H88" s="16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ht="12.75">
      <c r="A89" s="162"/>
      <c r="B89" s="162"/>
      <c r="C89" s="162"/>
      <c r="D89" s="162"/>
      <c r="E89" s="162"/>
      <c r="F89" s="162"/>
      <c r="G89" s="162"/>
      <c r="H89" s="16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ht="12.75">
      <c r="A90" s="162"/>
      <c r="B90" s="162"/>
      <c r="C90" s="162"/>
      <c r="D90" s="162"/>
      <c r="E90" s="162"/>
      <c r="F90" s="162"/>
      <c r="G90" s="162"/>
      <c r="H90" s="16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ht="12.75">
      <c r="A91" s="162"/>
      <c r="B91" s="162"/>
      <c r="C91" s="162"/>
      <c r="D91" s="162"/>
      <c r="E91" s="162"/>
      <c r="F91" s="162"/>
      <c r="G91" s="162"/>
      <c r="H91" s="16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ht="12.75">
      <c r="A92" s="162"/>
      <c r="B92" s="162"/>
      <c r="C92" s="162"/>
      <c r="D92" s="162"/>
      <c r="E92" s="162"/>
      <c r="F92" s="162"/>
      <c r="G92" s="162"/>
      <c r="H92" s="16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ht="12.75">
      <c r="A93" s="162"/>
      <c r="B93" s="162"/>
      <c r="C93" s="162"/>
      <c r="D93" s="162"/>
      <c r="E93" s="162"/>
      <c r="F93" s="162"/>
      <c r="G93" s="162"/>
      <c r="H93" s="16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ht="12.75">
      <c r="A94" s="162"/>
      <c r="B94" s="162"/>
      <c r="C94" s="162"/>
      <c r="D94" s="162"/>
      <c r="E94" s="162"/>
      <c r="F94" s="162"/>
      <c r="G94" s="162"/>
      <c r="H94" s="16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ht="12.75">
      <c r="A95" s="162"/>
      <c r="B95" s="162"/>
      <c r="C95" s="162"/>
      <c r="D95" s="162"/>
      <c r="E95" s="162"/>
      <c r="F95" s="162"/>
      <c r="G95" s="162"/>
      <c r="H95" s="16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ht="12.75">
      <c r="A96" s="162"/>
      <c r="B96" s="162"/>
      <c r="C96" s="162"/>
      <c r="D96" s="162"/>
      <c r="E96" s="162"/>
      <c r="F96" s="162"/>
      <c r="G96" s="162"/>
      <c r="H96" s="16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ht="12.75">
      <c r="A97" s="162"/>
      <c r="B97" s="162"/>
      <c r="C97" s="162"/>
      <c r="D97" s="162"/>
      <c r="E97" s="162"/>
      <c r="F97" s="162"/>
      <c r="G97" s="162"/>
      <c r="H97" s="16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ht="12.75">
      <c r="A98" s="162"/>
      <c r="B98" s="162"/>
      <c r="C98" s="162"/>
      <c r="D98" s="162"/>
      <c r="E98" s="162"/>
      <c r="F98" s="162"/>
      <c r="G98" s="162"/>
      <c r="H98" s="16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ht="12.75">
      <c r="A99" s="162"/>
      <c r="B99" s="162"/>
      <c r="C99" s="162"/>
      <c r="D99" s="162"/>
      <c r="E99" s="162"/>
      <c r="F99" s="162"/>
      <c r="G99" s="162"/>
      <c r="H99" s="16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ht="12.75">
      <c r="A100" s="162"/>
      <c r="B100" s="162"/>
      <c r="C100" s="162"/>
      <c r="D100" s="162"/>
      <c r="E100" s="162"/>
      <c r="F100" s="162"/>
      <c r="G100" s="162"/>
      <c r="H100" s="16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ht="12.75">
      <c r="A101" s="162"/>
      <c r="B101" s="162"/>
      <c r="C101" s="162"/>
      <c r="D101" s="162"/>
      <c r="E101" s="162"/>
      <c r="F101" s="162"/>
      <c r="G101" s="162"/>
      <c r="H101" s="16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ht="12.75">
      <c r="A102" s="162"/>
      <c r="B102" s="162"/>
      <c r="C102" s="162"/>
      <c r="D102" s="162"/>
      <c r="E102" s="162"/>
      <c r="F102" s="162"/>
      <c r="G102" s="162"/>
      <c r="H102" s="16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ht="12.75">
      <c r="A103" s="162"/>
      <c r="B103" s="162"/>
      <c r="C103" s="162"/>
      <c r="D103" s="162"/>
      <c r="E103" s="162"/>
      <c r="F103" s="162"/>
      <c r="G103" s="162"/>
      <c r="H103" s="16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ht="12.75">
      <c r="A104" s="162"/>
      <c r="B104" s="162"/>
      <c r="C104" s="162"/>
      <c r="D104" s="162"/>
      <c r="E104" s="162"/>
      <c r="F104" s="162"/>
      <c r="G104" s="162"/>
      <c r="H104" s="16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ht="12.75">
      <c r="A105" s="162"/>
      <c r="B105" s="162"/>
      <c r="C105" s="162"/>
      <c r="D105" s="162"/>
      <c r="E105" s="162"/>
      <c r="F105" s="162"/>
      <c r="G105" s="162"/>
      <c r="H105" s="16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ht="12.75">
      <c r="A106" s="162"/>
      <c r="B106" s="162"/>
      <c r="C106" s="162"/>
      <c r="D106" s="162"/>
      <c r="E106" s="162"/>
      <c r="F106" s="162"/>
      <c r="G106" s="162"/>
      <c r="H106" s="16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ht="12.75">
      <c r="A107" s="162"/>
      <c r="B107" s="162"/>
      <c r="C107" s="162"/>
      <c r="D107" s="162"/>
      <c r="E107" s="162"/>
      <c r="F107" s="162"/>
      <c r="G107" s="162"/>
      <c r="H107" s="16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ht="12.75">
      <c r="A108" s="162"/>
      <c r="B108" s="162"/>
      <c r="C108" s="162"/>
      <c r="D108" s="162"/>
      <c r="E108" s="162"/>
      <c r="F108" s="162"/>
      <c r="G108" s="162"/>
      <c r="H108" s="16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ht="12.75">
      <c r="A109" s="162"/>
      <c r="B109" s="162"/>
      <c r="C109" s="162"/>
      <c r="D109" s="162"/>
      <c r="E109" s="162"/>
      <c r="F109" s="162"/>
      <c r="G109" s="162"/>
      <c r="H109" s="16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ht="12.75">
      <c r="A110" s="162"/>
      <c r="B110" s="162"/>
      <c r="C110" s="162"/>
      <c r="D110" s="162"/>
      <c r="E110" s="162"/>
      <c r="F110" s="162"/>
      <c r="G110" s="162"/>
      <c r="H110" s="16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ht="12.75">
      <c r="A111" s="162"/>
      <c r="B111" s="162"/>
      <c r="C111" s="162"/>
      <c r="D111" s="162"/>
      <c r="E111" s="162"/>
      <c r="F111" s="162"/>
      <c r="G111" s="162"/>
      <c r="H111" s="16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ht="12.75">
      <c r="A112" s="162"/>
      <c r="B112" s="162"/>
      <c r="C112" s="162"/>
      <c r="D112" s="162"/>
      <c r="E112" s="162"/>
      <c r="F112" s="162"/>
      <c r="G112" s="162"/>
      <c r="H112" s="16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ht="12.75">
      <c r="A113" s="162"/>
      <c r="B113" s="162"/>
      <c r="C113" s="162"/>
      <c r="D113" s="162"/>
      <c r="E113" s="162"/>
      <c r="F113" s="162"/>
      <c r="G113" s="162"/>
      <c r="H113" s="16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ht="12.75">
      <c r="A114" s="162"/>
      <c r="B114" s="162"/>
      <c r="C114" s="162"/>
      <c r="D114" s="162"/>
      <c r="E114" s="162"/>
      <c r="F114" s="162"/>
      <c r="G114" s="162"/>
      <c r="H114" s="16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ht="12.75">
      <c r="A115" s="162"/>
      <c r="B115" s="162"/>
      <c r="C115" s="162"/>
      <c r="D115" s="162"/>
      <c r="E115" s="162"/>
      <c r="F115" s="162"/>
      <c r="G115" s="162"/>
      <c r="H115" s="16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ht="12.75">
      <c r="A116" s="162"/>
      <c r="B116" s="162"/>
      <c r="C116" s="162"/>
      <c r="D116" s="162"/>
      <c r="E116" s="162"/>
      <c r="F116" s="162"/>
      <c r="G116" s="162"/>
      <c r="H116" s="16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ht="12.75">
      <c r="A117" s="162"/>
      <c r="B117" s="162"/>
      <c r="C117" s="162"/>
      <c r="D117" s="162"/>
      <c r="E117" s="162"/>
      <c r="F117" s="162"/>
      <c r="G117" s="162"/>
      <c r="H117" s="16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ht="12.75">
      <c r="A118" s="162"/>
      <c r="B118" s="162"/>
      <c r="C118" s="162"/>
      <c r="D118" s="162"/>
      <c r="E118" s="162"/>
      <c r="F118" s="162"/>
      <c r="G118" s="162"/>
      <c r="H118" s="16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ht="12.75">
      <c r="A119" s="162"/>
      <c r="B119" s="162"/>
      <c r="C119" s="162"/>
      <c r="D119" s="162"/>
      <c r="E119" s="162"/>
      <c r="F119" s="162"/>
      <c r="G119" s="162"/>
      <c r="H119" s="16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ht="12.75">
      <c r="A120" s="162"/>
      <c r="B120" s="162"/>
      <c r="C120" s="162"/>
      <c r="D120" s="162"/>
      <c r="E120" s="162"/>
      <c r="F120" s="162"/>
      <c r="G120" s="162"/>
      <c r="H120" s="16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ht="12.75">
      <c r="A121" s="162"/>
      <c r="B121" s="162"/>
      <c r="C121" s="162"/>
      <c r="D121" s="162"/>
      <c r="E121" s="162"/>
      <c r="F121" s="162"/>
      <c r="G121" s="162"/>
      <c r="H121" s="16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ht="12.75">
      <c r="A122" s="162"/>
      <c r="B122" s="162"/>
      <c r="C122" s="162"/>
      <c r="D122" s="162"/>
      <c r="E122" s="162"/>
      <c r="F122" s="162"/>
      <c r="G122" s="162"/>
      <c r="H122" s="16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ht="12.75">
      <c r="A123" s="162"/>
      <c r="B123" s="162"/>
      <c r="C123" s="162"/>
      <c r="D123" s="162"/>
      <c r="E123" s="162"/>
      <c r="F123" s="162"/>
      <c r="G123" s="162"/>
      <c r="H123" s="16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ht="12.75">
      <c r="A124" s="162"/>
      <c r="B124" s="162"/>
      <c r="C124" s="162"/>
      <c r="D124" s="162"/>
      <c r="E124" s="162"/>
      <c r="F124" s="162"/>
      <c r="G124" s="162"/>
      <c r="H124" s="16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ht="12.75">
      <c r="A125" s="162"/>
      <c r="B125" s="162"/>
      <c r="C125" s="162"/>
      <c r="D125" s="162"/>
      <c r="E125" s="162"/>
      <c r="F125" s="162"/>
      <c r="G125" s="162"/>
      <c r="H125" s="16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ht="12.75">
      <c r="A126" s="162"/>
      <c r="B126" s="162"/>
      <c r="C126" s="162"/>
      <c r="D126" s="162"/>
      <c r="E126" s="162"/>
      <c r="F126" s="162"/>
      <c r="G126" s="162"/>
      <c r="H126" s="16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 ht="12.75">
      <c r="A127" s="162"/>
      <c r="B127" s="162"/>
      <c r="C127" s="162"/>
      <c r="D127" s="162"/>
      <c r="E127" s="162"/>
      <c r="F127" s="162"/>
      <c r="G127" s="162"/>
      <c r="H127" s="16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ht="12.75">
      <c r="A128" s="162"/>
      <c r="B128" s="162"/>
      <c r="C128" s="162"/>
      <c r="D128" s="162"/>
      <c r="E128" s="162"/>
      <c r="F128" s="162"/>
      <c r="G128" s="162"/>
      <c r="H128" s="16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ht="12.75">
      <c r="A129" s="162"/>
      <c r="B129" s="162"/>
      <c r="C129" s="162"/>
      <c r="D129" s="162"/>
      <c r="E129" s="162"/>
      <c r="F129" s="162"/>
      <c r="G129" s="162"/>
      <c r="H129" s="16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ht="12.75">
      <c r="A130" s="162"/>
      <c r="B130" s="162"/>
      <c r="C130" s="162"/>
      <c r="D130" s="162"/>
      <c r="E130" s="162"/>
      <c r="F130" s="162"/>
      <c r="G130" s="162"/>
      <c r="H130" s="16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 ht="12.75">
      <c r="A131" s="162"/>
      <c r="B131" s="162"/>
      <c r="C131" s="162"/>
      <c r="D131" s="162"/>
      <c r="E131" s="162"/>
      <c r="F131" s="162"/>
      <c r="G131" s="162"/>
      <c r="H131" s="16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ht="12.75">
      <c r="A132" s="162"/>
      <c r="B132" s="162"/>
      <c r="C132" s="162"/>
      <c r="D132" s="162"/>
      <c r="E132" s="162"/>
      <c r="F132" s="162"/>
      <c r="G132" s="162"/>
      <c r="H132" s="16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ht="12.75">
      <c r="A133" s="162"/>
      <c r="B133" s="162"/>
      <c r="C133" s="162"/>
      <c r="D133" s="162"/>
      <c r="E133" s="162"/>
      <c r="F133" s="162"/>
      <c r="G133" s="162"/>
      <c r="H133" s="16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ht="12.75">
      <c r="A134" s="162"/>
      <c r="B134" s="162"/>
      <c r="C134" s="162"/>
      <c r="D134" s="162"/>
      <c r="E134" s="162"/>
      <c r="F134" s="162"/>
      <c r="G134" s="162"/>
      <c r="H134" s="16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ht="12.75">
      <c r="A135" s="162"/>
      <c r="B135" s="162"/>
      <c r="C135" s="162"/>
      <c r="D135" s="162"/>
      <c r="E135" s="162"/>
      <c r="F135" s="162"/>
      <c r="G135" s="162"/>
      <c r="H135" s="16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ht="12.75">
      <c r="A136" s="162"/>
      <c r="B136" s="162"/>
      <c r="C136" s="162"/>
      <c r="D136" s="162"/>
      <c r="E136" s="162"/>
      <c r="F136" s="162"/>
      <c r="G136" s="162"/>
      <c r="H136" s="16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 ht="12.75">
      <c r="A137" s="162"/>
      <c r="B137" s="162"/>
      <c r="C137" s="162"/>
      <c r="D137" s="162"/>
      <c r="E137" s="162"/>
      <c r="F137" s="162"/>
      <c r="G137" s="162"/>
      <c r="H137" s="16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 ht="12.75">
      <c r="A138" s="162"/>
      <c r="B138" s="162"/>
      <c r="C138" s="162"/>
      <c r="D138" s="162"/>
      <c r="E138" s="162"/>
      <c r="F138" s="162"/>
      <c r="G138" s="162"/>
      <c r="H138" s="16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 ht="12.75">
      <c r="A139" s="162"/>
      <c r="B139" s="162"/>
      <c r="C139" s="162"/>
      <c r="D139" s="162"/>
      <c r="E139" s="162"/>
      <c r="F139" s="162"/>
      <c r="G139" s="162"/>
      <c r="H139" s="16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 ht="12.75">
      <c r="A140" s="162"/>
      <c r="B140" s="162"/>
      <c r="C140" s="162"/>
      <c r="D140" s="162"/>
      <c r="E140" s="162"/>
      <c r="F140" s="162"/>
      <c r="G140" s="162"/>
      <c r="H140" s="16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 ht="12.75">
      <c r="A141" s="162"/>
      <c r="B141" s="162"/>
      <c r="C141" s="162"/>
      <c r="D141" s="162"/>
      <c r="E141" s="162"/>
      <c r="F141" s="162"/>
      <c r="G141" s="162"/>
      <c r="H141" s="16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 ht="12.75">
      <c r="A142" s="162"/>
      <c r="B142" s="162"/>
      <c r="C142" s="162"/>
      <c r="D142" s="162"/>
      <c r="E142" s="162"/>
      <c r="F142" s="162"/>
      <c r="G142" s="162"/>
      <c r="H142" s="16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 ht="12.75">
      <c r="A143" s="162"/>
      <c r="B143" s="162"/>
      <c r="C143" s="162"/>
      <c r="D143" s="162"/>
      <c r="E143" s="162"/>
      <c r="F143" s="162"/>
      <c r="G143" s="162"/>
      <c r="H143" s="16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ht="12.75">
      <c r="A144" s="162"/>
      <c r="B144" s="162"/>
      <c r="C144" s="162"/>
      <c r="D144" s="162"/>
      <c r="E144" s="162"/>
      <c r="F144" s="162"/>
      <c r="G144" s="162"/>
      <c r="H144" s="16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ht="12.75">
      <c r="A145" s="162"/>
      <c r="B145" s="162"/>
      <c r="C145" s="162"/>
      <c r="D145" s="162"/>
      <c r="E145" s="162"/>
      <c r="F145" s="162"/>
      <c r="G145" s="162"/>
      <c r="H145" s="16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ht="12.75">
      <c r="A146" s="162"/>
      <c r="B146" s="162"/>
      <c r="C146" s="162"/>
      <c r="D146" s="162"/>
      <c r="E146" s="162"/>
      <c r="F146" s="162"/>
      <c r="G146" s="162"/>
      <c r="H146" s="16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ht="12.75">
      <c r="A147" s="162"/>
      <c r="B147" s="162"/>
      <c r="C147" s="162"/>
      <c r="D147" s="162"/>
      <c r="E147" s="162"/>
      <c r="F147" s="162"/>
      <c r="G147" s="162"/>
      <c r="H147" s="16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ht="12.75">
      <c r="A148" s="162"/>
      <c r="B148" s="162"/>
      <c r="C148" s="162"/>
      <c r="D148" s="162"/>
      <c r="E148" s="162"/>
      <c r="F148" s="162"/>
      <c r="G148" s="162"/>
      <c r="H148" s="16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ht="12.75">
      <c r="A149" s="162"/>
      <c r="B149" s="162"/>
      <c r="C149" s="162"/>
      <c r="D149" s="162"/>
      <c r="E149" s="162"/>
      <c r="F149" s="162"/>
      <c r="G149" s="162"/>
      <c r="H149" s="16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ht="12.75">
      <c r="A150" s="162"/>
      <c r="B150" s="162"/>
      <c r="C150" s="162"/>
      <c r="D150" s="162"/>
      <c r="E150" s="162"/>
      <c r="F150" s="162"/>
      <c r="G150" s="162"/>
      <c r="H150" s="16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ht="12.75">
      <c r="A151" s="162"/>
      <c r="B151" s="162"/>
      <c r="C151" s="162"/>
      <c r="D151" s="162"/>
      <c r="E151" s="162"/>
      <c r="F151" s="162"/>
      <c r="G151" s="162"/>
      <c r="H151" s="16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ht="12.75">
      <c r="A152" s="162"/>
      <c r="B152" s="162"/>
      <c r="C152" s="162"/>
      <c r="D152" s="162"/>
      <c r="E152" s="162"/>
      <c r="F152" s="162"/>
      <c r="G152" s="162"/>
      <c r="H152" s="16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ht="12.75">
      <c r="A153" s="162"/>
      <c r="B153" s="162"/>
      <c r="C153" s="162"/>
      <c r="D153" s="162"/>
      <c r="E153" s="162"/>
      <c r="F153" s="162"/>
      <c r="G153" s="162"/>
      <c r="H153" s="16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ht="12.75">
      <c r="A154" s="162"/>
      <c r="B154" s="162"/>
      <c r="C154" s="162"/>
      <c r="D154" s="162"/>
      <c r="E154" s="162"/>
      <c r="F154" s="162"/>
      <c r="G154" s="162"/>
      <c r="H154" s="16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 ht="12.75">
      <c r="A155" s="162"/>
      <c r="B155" s="162"/>
      <c r="C155" s="162"/>
      <c r="D155" s="162"/>
      <c r="E155" s="162"/>
      <c r="F155" s="162"/>
      <c r="G155" s="162"/>
      <c r="H155" s="16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ht="12.75">
      <c r="A156" s="162"/>
      <c r="B156" s="162"/>
      <c r="C156" s="162"/>
      <c r="D156" s="162"/>
      <c r="E156" s="162"/>
      <c r="F156" s="162"/>
      <c r="G156" s="162"/>
      <c r="H156" s="16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ht="12.75">
      <c r="A157" s="162"/>
      <c r="B157" s="162"/>
      <c r="C157" s="162"/>
      <c r="D157" s="162"/>
      <c r="E157" s="162"/>
      <c r="F157" s="162"/>
      <c r="G157" s="162"/>
      <c r="H157" s="16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ht="12.75">
      <c r="A158" s="162"/>
      <c r="B158" s="162"/>
      <c r="C158" s="162"/>
      <c r="D158" s="162"/>
      <c r="E158" s="162"/>
      <c r="F158" s="162"/>
      <c r="G158" s="162"/>
      <c r="H158" s="16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ht="12.75">
      <c r="A159" s="162"/>
      <c r="B159" s="162"/>
      <c r="C159" s="162"/>
      <c r="D159" s="162"/>
      <c r="E159" s="162"/>
      <c r="F159" s="162"/>
      <c r="G159" s="162"/>
      <c r="H159" s="16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ht="12.75">
      <c r="A160" s="162"/>
      <c r="B160" s="162"/>
      <c r="C160" s="162"/>
      <c r="D160" s="162"/>
      <c r="E160" s="162"/>
      <c r="F160" s="162"/>
      <c r="G160" s="162"/>
      <c r="H160" s="16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ht="12.75">
      <c r="A161" s="162"/>
      <c r="B161" s="162"/>
      <c r="C161" s="162"/>
      <c r="D161" s="162"/>
      <c r="E161" s="162"/>
      <c r="F161" s="162"/>
      <c r="G161" s="162"/>
      <c r="H161" s="16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ht="12.75">
      <c r="A162" s="162"/>
      <c r="B162" s="162"/>
      <c r="C162" s="162"/>
      <c r="D162" s="162"/>
      <c r="E162" s="162"/>
      <c r="F162" s="162"/>
      <c r="G162" s="162"/>
      <c r="H162" s="16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 ht="12.75">
      <c r="A163" s="162"/>
      <c r="B163" s="162"/>
      <c r="C163" s="162"/>
      <c r="D163" s="162"/>
      <c r="E163" s="162"/>
      <c r="F163" s="162"/>
      <c r="G163" s="162"/>
      <c r="H163" s="16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 ht="12.75">
      <c r="A164" s="162"/>
      <c r="B164" s="162"/>
      <c r="C164" s="162"/>
      <c r="D164" s="162"/>
      <c r="E164" s="162"/>
      <c r="F164" s="162"/>
      <c r="G164" s="162"/>
      <c r="H164" s="16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 ht="12.75">
      <c r="A165" s="162"/>
      <c r="B165" s="162"/>
      <c r="C165" s="162"/>
      <c r="D165" s="162"/>
      <c r="E165" s="162"/>
      <c r="F165" s="162"/>
      <c r="G165" s="162"/>
      <c r="H165" s="16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 ht="12.75">
      <c r="A166" s="162"/>
      <c r="B166" s="162"/>
      <c r="C166" s="162"/>
      <c r="D166" s="162"/>
      <c r="E166" s="162"/>
      <c r="F166" s="162"/>
      <c r="G166" s="162"/>
      <c r="H166" s="16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 ht="12.75">
      <c r="A167" s="162"/>
      <c r="B167" s="162"/>
      <c r="C167" s="162"/>
      <c r="D167" s="162"/>
      <c r="E167" s="162"/>
      <c r="F167" s="162"/>
      <c r="G167" s="162"/>
      <c r="H167" s="16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 ht="12.75">
      <c r="A168" s="162"/>
      <c r="B168" s="162"/>
      <c r="C168" s="162"/>
      <c r="D168" s="162"/>
      <c r="E168" s="162"/>
      <c r="F168" s="162"/>
      <c r="G168" s="162"/>
      <c r="H168" s="16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1:58" ht="12.75">
      <c r="A169" s="162"/>
      <c r="B169" s="162"/>
      <c r="C169" s="162"/>
      <c r="D169" s="162"/>
      <c r="E169" s="162"/>
      <c r="F169" s="162"/>
      <c r="G169" s="162"/>
      <c r="H169" s="16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1:58" ht="12.75">
      <c r="A170" s="162"/>
      <c r="B170" s="162"/>
      <c r="C170" s="162"/>
      <c r="D170" s="162"/>
      <c r="E170" s="162"/>
      <c r="F170" s="162"/>
      <c r="G170" s="162"/>
      <c r="H170" s="16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1:28" ht="12.75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</row>
    <row r="172" spans="1:28" ht="12.75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</row>
    <row r="173" spans="1:28" ht="12.75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</row>
    <row r="174" spans="1:28" ht="12.75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</row>
    <row r="175" spans="1:28" ht="12.75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</row>
    <row r="176" spans="1:28" ht="12.75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</row>
    <row r="177" spans="1:28" ht="12.75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</row>
    <row r="178" spans="1:28" ht="12.75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</row>
    <row r="179" spans="1:28" ht="12.75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</row>
    <row r="180" spans="1:28" ht="12.75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</row>
    <row r="181" spans="1:28" ht="12.75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</row>
    <row r="182" spans="1:28" ht="12.75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</row>
    <row r="183" spans="1:28" ht="12.75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</row>
    <row r="184" spans="1:28" ht="12.75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</row>
    <row r="185" spans="1:28" ht="12.75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</row>
    <row r="186" spans="1:28" ht="12.75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</row>
    <row r="187" spans="1:28" ht="12.75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</row>
    <row r="188" spans="1:28" ht="12.75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</row>
    <row r="189" spans="1:28" ht="12.75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</row>
    <row r="190" spans="1:28" ht="12.75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</row>
    <row r="191" spans="1:28" ht="12.75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</row>
    <row r="192" spans="1:28" ht="12.75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</row>
    <row r="193" spans="1:28" ht="12.75">
      <c r="A193" s="162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</row>
    <row r="194" spans="1:28" ht="12.75">
      <c r="A194" s="162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</row>
    <row r="195" spans="1:28" ht="12.75">
      <c r="A195" s="162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</row>
    <row r="196" spans="1:28" ht="12.75">
      <c r="A196" s="162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</row>
  </sheetData>
  <mergeCells count="22">
    <mergeCell ref="A18:B18"/>
    <mergeCell ref="C18:E18"/>
    <mergeCell ref="F18:H18"/>
    <mergeCell ref="C1:E1"/>
    <mergeCell ref="C2:E2"/>
    <mergeCell ref="C3:E3"/>
    <mergeCell ref="B1:B2"/>
    <mergeCell ref="C17:E17"/>
    <mergeCell ref="A17:B17"/>
    <mergeCell ref="A5:H5"/>
    <mergeCell ref="H6:H7"/>
    <mergeCell ref="A6:A7"/>
    <mergeCell ref="G6:G7"/>
    <mergeCell ref="F6:F7"/>
    <mergeCell ref="B6:B7"/>
    <mergeCell ref="C6:C7"/>
    <mergeCell ref="D6:D7"/>
    <mergeCell ref="E6:E7"/>
    <mergeCell ref="C16:D16"/>
    <mergeCell ref="B9:C9"/>
    <mergeCell ref="C13:D13"/>
    <mergeCell ref="B14:C14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V274"/>
  <sheetViews>
    <sheetView rightToLeft="1" zoomScale="70" zoomScaleNormal="70" workbookViewId="0" topLeftCell="A7">
      <selection activeCell="B14" sqref="B14"/>
    </sheetView>
  </sheetViews>
  <sheetFormatPr defaultColWidth="9.140625" defaultRowHeight="12.75"/>
  <cols>
    <col min="1" max="1" width="4.57421875" style="0" customWidth="1"/>
    <col min="2" max="2" width="47.7109375" style="0" customWidth="1"/>
    <col min="3" max="3" width="12.7109375" style="0" customWidth="1"/>
    <col min="4" max="4" width="7.7109375" style="0" customWidth="1"/>
    <col min="5" max="5" width="12.7109375" style="0" customWidth="1"/>
    <col min="6" max="6" width="10.7109375" style="0" customWidth="1"/>
    <col min="7" max="7" width="15.7109375" style="0" customWidth="1"/>
    <col min="8" max="8" width="17.28125" style="0" customWidth="1"/>
  </cols>
  <sheetData>
    <row r="1" spans="1:22" ht="18" customHeight="1">
      <c r="A1" s="13"/>
      <c r="B1" s="312" t="s">
        <v>194</v>
      </c>
      <c r="C1" s="319" t="s">
        <v>188</v>
      </c>
      <c r="D1" s="319"/>
      <c r="E1" s="319"/>
      <c r="F1" s="18"/>
      <c r="G1" s="18" t="s">
        <v>190</v>
      </c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 customHeight="1">
      <c r="A2" s="15"/>
      <c r="B2" s="313"/>
      <c r="C2" s="320" t="s">
        <v>193</v>
      </c>
      <c r="D2" s="320"/>
      <c r="E2" s="320"/>
      <c r="F2" s="20"/>
      <c r="G2" s="20" t="s">
        <v>191</v>
      </c>
      <c r="H2" s="259" t="s">
        <v>67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 customHeight="1" thickBot="1">
      <c r="A3" s="16"/>
      <c r="B3" s="33" t="s">
        <v>195</v>
      </c>
      <c r="C3" s="318" t="s">
        <v>189</v>
      </c>
      <c r="D3" s="318"/>
      <c r="E3" s="318"/>
      <c r="F3" s="23"/>
      <c r="G3" s="23" t="s">
        <v>192</v>
      </c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9:22" ht="7.5" customHeight="1" thickBot="1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31.5" customHeight="1" thickBot="1">
      <c r="A5" s="416" t="s">
        <v>163</v>
      </c>
      <c r="B5" s="417"/>
      <c r="C5" s="417"/>
      <c r="D5" s="417"/>
      <c r="E5" s="417"/>
      <c r="F5" s="417"/>
      <c r="G5" s="417"/>
      <c r="H5" s="4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>
      <c r="A6" s="422" t="s">
        <v>184</v>
      </c>
      <c r="B6" s="413" t="s">
        <v>183</v>
      </c>
      <c r="C6" s="419" t="s">
        <v>237</v>
      </c>
      <c r="D6" s="414" t="s">
        <v>238</v>
      </c>
      <c r="E6" s="414" t="s">
        <v>166</v>
      </c>
      <c r="F6" s="414" t="s">
        <v>239</v>
      </c>
      <c r="G6" s="412" t="s">
        <v>167</v>
      </c>
      <c r="H6" s="420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8.75" customHeight="1" thickBot="1">
      <c r="A7" s="423"/>
      <c r="B7" s="413"/>
      <c r="C7" s="419"/>
      <c r="D7" s="415"/>
      <c r="E7" s="415"/>
      <c r="F7" s="415"/>
      <c r="G7" s="413"/>
      <c r="H7" s="4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32.25" customHeight="1" thickBot="1">
      <c r="A8" s="45"/>
      <c r="B8" s="58"/>
      <c r="C8" s="59"/>
      <c r="D8" s="60"/>
      <c r="E8" s="61"/>
      <c r="F8" s="62"/>
      <c r="G8" s="63"/>
      <c r="H8" s="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32.25" customHeight="1" thickBot="1">
      <c r="A9" s="142"/>
      <c r="B9" s="410" t="s">
        <v>222</v>
      </c>
      <c r="C9" s="411"/>
      <c r="D9" s="21"/>
      <c r="E9" s="26"/>
      <c r="F9" s="24"/>
      <c r="G9" s="25"/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39.75" customHeight="1">
      <c r="A10" s="57">
        <v>1</v>
      </c>
      <c r="B10" s="83" t="s">
        <v>70</v>
      </c>
      <c r="C10" s="80" t="s">
        <v>275</v>
      </c>
      <c r="D10" s="78" t="s">
        <v>223</v>
      </c>
      <c r="E10" s="49">
        <v>5220</v>
      </c>
      <c r="F10" s="50">
        <f>'[2]متره ص(9)'!$K$14</f>
        <v>704.9292</v>
      </c>
      <c r="G10" s="69">
        <f>ROUND(E10*F10,0)</f>
        <v>3679730</v>
      </c>
      <c r="H10" s="2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39.75" customHeight="1">
      <c r="A11" s="57">
        <v>2</v>
      </c>
      <c r="B11" s="83" t="s">
        <v>69</v>
      </c>
      <c r="C11" s="82" t="s">
        <v>276</v>
      </c>
      <c r="D11" s="87" t="s">
        <v>223</v>
      </c>
      <c r="E11" s="69">
        <v>4410</v>
      </c>
      <c r="F11" s="69">
        <f>'[2]متره ص(10)'!$K$25</f>
        <v>8987.475999999999</v>
      </c>
      <c r="G11" s="69">
        <f>ROUND(E11*F11,0)</f>
        <v>39634769</v>
      </c>
      <c r="H11" s="2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39.75" customHeight="1">
      <c r="A12" s="57">
        <v>3</v>
      </c>
      <c r="B12" s="90" t="s">
        <v>71</v>
      </c>
      <c r="C12" s="82" t="s">
        <v>277</v>
      </c>
      <c r="D12" s="86" t="s">
        <v>223</v>
      </c>
      <c r="E12" s="69">
        <v>155</v>
      </c>
      <c r="F12" s="69">
        <f>'[2]متره ص(9)'!$K$19</f>
        <v>1140.3660000000002</v>
      </c>
      <c r="G12" s="68">
        <f>ROUND(E12*F12,0)</f>
        <v>176757</v>
      </c>
      <c r="H12" s="2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39.75" customHeight="1" thickBot="1">
      <c r="A13" s="57">
        <v>4</v>
      </c>
      <c r="B13" s="91" t="s">
        <v>72</v>
      </c>
      <c r="C13" s="89" t="s">
        <v>57</v>
      </c>
      <c r="D13" s="86" t="s">
        <v>223</v>
      </c>
      <c r="E13" s="69">
        <v>7920</v>
      </c>
      <c r="F13" s="69">
        <f>'[2]متره ص(11)'!$K$12</f>
        <v>319.5</v>
      </c>
      <c r="G13" s="68">
        <f>ROUND(E13*F13,0)</f>
        <v>2530440</v>
      </c>
      <c r="H13" s="2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32.25" customHeight="1" thickBot="1">
      <c r="A14" s="21"/>
      <c r="B14" s="207"/>
      <c r="C14" s="408" t="s">
        <v>226</v>
      </c>
      <c r="D14" s="409"/>
      <c r="E14" s="188"/>
      <c r="F14" s="188"/>
      <c r="G14" s="189">
        <f>SUM(G10:G13)</f>
        <v>46021696</v>
      </c>
      <c r="H14" s="20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32.25" customHeight="1">
      <c r="A15" s="21"/>
      <c r="B15" s="11"/>
      <c r="C15" s="60"/>
      <c r="D15" s="60"/>
      <c r="E15" s="61"/>
      <c r="F15" s="42"/>
      <c r="G15" s="195"/>
      <c r="H15" s="2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32.25" customHeight="1" thickBot="1">
      <c r="A16" s="431"/>
      <c r="B16" s="432"/>
      <c r="C16" s="84"/>
      <c r="D16" s="85"/>
      <c r="E16" s="85"/>
      <c r="F16" s="54"/>
      <c r="G16" s="55"/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39" customHeight="1" thickBot="1">
      <c r="A17" s="424" t="s">
        <v>185</v>
      </c>
      <c r="B17" s="427"/>
      <c r="C17" s="426" t="s">
        <v>186</v>
      </c>
      <c r="D17" s="427"/>
      <c r="E17" s="427"/>
      <c r="F17" s="426" t="s">
        <v>187</v>
      </c>
      <c r="G17" s="427"/>
      <c r="H17" s="42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31.5" customHeight="1">
      <c r="A18" s="162"/>
      <c r="B18" s="162"/>
      <c r="C18" s="162"/>
      <c r="D18" s="162"/>
      <c r="E18" s="162"/>
      <c r="F18" s="162"/>
      <c r="G18" s="162"/>
      <c r="H18" s="16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31.5" customHeight="1">
      <c r="A19" s="162"/>
      <c r="B19" s="162"/>
      <c r="C19" s="162"/>
      <c r="D19" s="162"/>
      <c r="E19" s="162"/>
      <c r="F19" s="162"/>
      <c r="G19" s="162"/>
      <c r="H19" s="16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31.5" customHeight="1">
      <c r="A20" s="162"/>
      <c r="B20" s="162"/>
      <c r="C20" s="162"/>
      <c r="D20" s="162"/>
      <c r="E20" s="162"/>
      <c r="F20" s="162"/>
      <c r="G20" s="162"/>
      <c r="H20" s="16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31.5" customHeight="1">
      <c r="A21" s="162"/>
      <c r="B21" s="162"/>
      <c r="C21" s="162"/>
      <c r="D21" s="162"/>
      <c r="E21" s="162"/>
      <c r="F21" s="162"/>
      <c r="G21" s="162"/>
      <c r="H21" s="16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31.5" customHeight="1">
      <c r="A22" s="162"/>
      <c r="B22" s="162"/>
      <c r="C22" s="162"/>
      <c r="D22" s="162"/>
      <c r="E22" s="162"/>
      <c r="F22" s="162"/>
      <c r="G22" s="162"/>
      <c r="H22" s="16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31.5" customHeight="1">
      <c r="A23" s="162"/>
      <c r="B23" s="162"/>
      <c r="C23" s="162"/>
      <c r="D23" s="162"/>
      <c r="E23" s="162"/>
      <c r="F23" s="162"/>
      <c r="G23" s="162"/>
      <c r="H23" s="16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31.5" customHeight="1">
      <c r="A24" s="162"/>
      <c r="B24" s="162"/>
      <c r="C24" s="162"/>
      <c r="D24" s="162"/>
      <c r="E24" s="162"/>
      <c r="F24" s="162"/>
      <c r="G24" s="162"/>
      <c r="H24" s="16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31.5" customHeight="1">
      <c r="A25" s="162"/>
      <c r="B25" s="162"/>
      <c r="C25" s="162"/>
      <c r="D25" s="162"/>
      <c r="E25" s="162"/>
      <c r="F25" s="162"/>
      <c r="G25" s="162"/>
      <c r="H25" s="16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31.5" customHeight="1">
      <c r="A26" s="162"/>
      <c r="B26" s="162"/>
      <c r="C26" s="162"/>
      <c r="D26" s="162"/>
      <c r="E26" s="162"/>
      <c r="F26" s="162"/>
      <c r="G26" s="162"/>
      <c r="H26" s="16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31.5" customHeight="1">
      <c r="A27" s="162"/>
      <c r="B27" s="162"/>
      <c r="C27" s="162"/>
      <c r="D27" s="162"/>
      <c r="E27" s="162"/>
      <c r="F27" s="162"/>
      <c r="G27" s="162"/>
      <c r="H27" s="16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31.5" customHeight="1">
      <c r="A28" s="162"/>
      <c r="B28" s="162"/>
      <c r="C28" s="162"/>
      <c r="D28" s="162"/>
      <c r="E28" s="162"/>
      <c r="F28" s="162"/>
      <c r="G28" s="162"/>
      <c r="H28" s="16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31.5" customHeight="1">
      <c r="A29" s="162"/>
      <c r="B29" s="162"/>
      <c r="C29" s="162"/>
      <c r="D29" s="162"/>
      <c r="E29" s="162"/>
      <c r="F29" s="162"/>
      <c r="G29" s="162"/>
      <c r="H29" s="16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31.5" customHeight="1">
      <c r="A30" s="162"/>
      <c r="B30" s="162"/>
      <c r="C30" s="162"/>
      <c r="D30" s="162"/>
      <c r="E30" s="162"/>
      <c r="F30" s="162"/>
      <c r="G30" s="162"/>
      <c r="H30" s="16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31.5" customHeight="1">
      <c r="A31" s="162"/>
      <c r="B31" s="162"/>
      <c r="C31" s="162"/>
      <c r="D31" s="162"/>
      <c r="E31" s="162"/>
      <c r="F31" s="162"/>
      <c r="G31" s="162"/>
      <c r="H31" s="16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31.5" customHeight="1">
      <c r="A32" s="162"/>
      <c r="B32" s="162"/>
      <c r="C32" s="162"/>
      <c r="D32" s="162"/>
      <c r="E32" s="162"/>
      <c r="F32" s="162"/>
      <c r="G32" s="162"/>
      <c r="H32" s="16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31.5" customHeight="1">
      <c r="A33" s="162"/>
      <c r="B33" s="162"/>
      <c r="C33" s="162"/>
      <c r="D33" s="162"/>
      <c r="E33" s="162"/>
      <c r="F33" s="162"/>
      <c r="G33" s="162"/>
      <c r="H33" s="16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31.5" customHeight="1">
      <c r="A34" s="162"/>
      <c r="B34" s="162"/>
      <c r="C34" s="162"/>
      <c r="D34" s="162"/>
      <c r="E34" s="162"/>
      <c r="F34" s="162"/>
      <c r="G34" s="162"/>
      <c r="H34" s="16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31.5" customHeight="1">
      <c r="A35" s="162"/>
      <c r="B35" s="162"/>
      <c r="C35" s="162"/>
      <c r="D35" s="162"/>
      <c r="E35" s="162"/>
      <c r="F35" s="162"/>
      <c r="G35" s="162"/>
      <c r="H35" s="16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31.5" customHeight="1">
      <c r="A36" s="162"/>
      <c r="B36" s="162"/>
      <c r="C36" s="162"/>
      <c r="D36" s="162"/>
      <c r="E36" s="162"/>
      <c r="F36" s="162"/>
      <c r="G36" s="162"/>
      <c r="H36" s="16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31.5" customHeight="1">
      <c r="A37" s="162"/>
      <c r="B37" s="162"/>
      <c r="C37" s="162"/>
      <c r="D37" s="162"/>
      <c r="E37" s="162"/>
      <c r="F37" s="162"/>
      <c r="G37" s="162"/>
      <c r="H37" s="16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31.5" customHeight="1">
      <c r="A38" s="162"/>
      <c r="B38" s="162"/>
      <c r="C38" s="162"/>
      <c r="D38" s="162"/>
      <c r="E38" s="162"/>
      <c r="F38" s="162"/>
      <c r="G38" s="162"/>
      <c r="H38" s="16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162"/>
      <c r="B39" s="162"/>
      <c r="C39" s="162"/>
      <c r="D39" s="162"/>
      <c r="E39" s="162"/>
      <c r="F39" s="162"/>
      <c r="G39" s="162"/>
      <c r="H39" s="16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162"/>
      <c r="B40" s="162"/>
      <c r="C40" s="162"/>
      <c r="D40" s="162"/>
      <c r="E40" s="162"/>
      <c r="F40" s="162"/>
      <c r="G40" s="162"/>
      <c r="H40" s="16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162"/>
      <c r="B41" s="162"/>
      <c r="C41" s="162"/>
      <c r="D41" s="162"/>
      <c r="E41" s="162"/>
      <c r="F41" s="162"/>
      <c r="G41" s="162"/>
      <c r="H41" s="16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>
      <c r="A42" s="162"/>
      <c r="B42" s="162"/>
      <c r="C42" s="162"/>
      <c r="D42" s="162"/>
      <c r="E42" s="162"/>
      <c r="F42" s="162"/>
      <c r="G42" s="162"/>
      <c r="H42" s="16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162"/>
      <c r="B43" s="162"/>
      <c r="C43" s="162"/>
      <c r="D43" s="162"/>
      <c r="E43" s="162"/>
      <c r="F43" s="162"/>
      <c r="G43" s="162"/>
      <c r="H43" s="16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162"/>
      <c r="B44" s="162"/>
      <c r="C44" s="162"/>
      <c r="D44" s="162"/>
      <c r="E44" s="162"/>
      <c r="F44" s="162"/>
      <c r="G44" s="162"/>
      <c r="H44" s="16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162"/>
      <c r="B45" s="162"/>
      <c r="C45" s="162"/>
      <c r="D45" s="162"/>
      <c r="E45" s="162"/>
      <c r="F45" s="162"/>
      <c r="G45" s="162"/>
      <c r="H45" s="16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162"/>
      <c r="B46" s="162"/>
      <c r="C46" s="162"/>
      <c r="D46" s="162"/>
      <c r="E46" s="162"/>
      <c r="F46" s="162"/>
      <c r="G46" s="162"/>
      <c r="H46" s="16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162"/>
      <c r="B47" s="162"/>
      <c r="C47" s="162"/>
      <c r="D47" s="162"/>
      <c r="E47" s="162"/>
      <c r="F47" s="162"/>
      <c r="G47" s="162"/>
      <c r="H47" s="16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162"/>
      <c r="B48" s="162"/>
      <c r="C48" s="162"/>
      <c r="D48" s="162"/>
      <c r="E48" s="162"/>
      <c r="F48" s="162"/>
      <c r="G48" s="162"/>
      <c r="H48" s="16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162"/>
      <c r="B49" s="162"/>
      <c r="C49" s="162"/>
      <c r="D49" s="162"/>
      <c r="E49" s="162"/>
      <c r="F49" s="162"/>
      <c r="G49" s="162"/>
      <c r="H49" s="16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162"/>
      <c r="B50" s="162"/>
      <c r="C50" s="162"/>
      <c r="D50" s="162"/>
      <c r="E50" s="162"/>
      <c r="F50" s="162"/>
      <c r="G50" s="162"/>
      <c r="H50" s="16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162"/>
      <c r="B51" s="162"/>
      <c r="C51" s="162"/>
      <c r="D51" s="162"/>
      <c r="E51" s="162"/>
      <c r="F51" s="162"/>
      <c r="G51" s="162"/>
      <c r="H51" s="16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162"/>
      <c r="B52" s="162"/>
      <c r="C52" s="162"/>
      <c r="D52" s="162"/>
      <c r="E52" s="162"/>
      <c r="F52" s="162"/>
      <c r="G52" s="162"/>
      <c r="H52" s="16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162"/>
      <c r="B53" s="162"/>
      <c r="C53" s="162"/>
      <c r="D53" s="162"/>
      <c r="E53" s="162"/>
      <c r="F53" s="162"/>
      <c r="G53" s="162"/>
      <c r="H53" s="16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162"/>
      <c r="B54" s="162"/>
      <c r="C54" s="162"/>
      <c r="D54" s="162"/>
      <c r="E54" s="162"/>
      <c r="F54" s="162"/>
      <c r="G54" s="162"/>
      <c r="H54" s="16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162"/>
      <c r="B55" s="162"/>
      <c r="C55" s="162"/>
      <c r="D55" s="162"/>
      <c r="E55" s="162"/>
      <c r="F55" s="162"/>
      <c r="G55" s="162"/>
      <c r="H55" s="16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162"/>
      <c r="B56" s="162"/>
      <c r="C56" s="162"/>
      <c r="D56" s="162"/>
      <c r="E56" s="162"/>
      <c r="F56" s="162"/>
      <c r="G56" s="162"/>
      <c r="H56" s="16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162"/>
      <c r="B57" s="162"/>
      <c r="C57" s="162"/>
      <c r="D57" s="162"/>
      <c r="E57" s="162"/>
      <c r="F57" s="162"/>
      <c r="G57" s="162"/>
      <c r="H57" s="16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162"/>
      <c r="B58" s="162"/>
      <c r="C58" s="162"/>
      <c r="D58" s="162"/>
      <c r="E58" s="162"/>
      <c r="F58" s="162"/>
      <c r="G58" s="162"/>
      <c r="H58" s="16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162"/>
      <c r="B59" s="162"/>
      <c r="C59" s="162"/>
      <c r="D59" s="162"/>
      <c r="E59" s="162"/>
      <c r="F59" s="162"/>
      <c r="G59" s="162"/>
      <c r="H59" s="16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162"/>
      <c r="B60" s="162"/>
      <c r="C60" s="162"/>
      <c r="D60" s="162"/>
      <c r="E60" s="162"/>
      <c r="F60" s="162"/>
      <c r="G60" s="162"/>
      <c r="H60" s="16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162"/>
      <c r="B61" s="162"/>
      <c r="C61" s="162"/>
      <c r="D61" s="162"/>
      <c r="E61" s="162"/>
      <c r="F61" s="162"/>
      <c r="G61" s="162"/>
      <c r="H61" s="16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162"/>
      <c r="B62" s="162"/>
      <c r="C62" s="162"/>
      <c r="D62" s="162"/>
      <c r="E62" s="162"/>
      <c r="F62" s="162"/>
      <c r="G62" s="162"/>
      <c r="H62" s="16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162"/>
      <c r="B63" s="162"/>
      <c r="C63" s="162"/>
      <c r="D63" s="162"/>
      <c r="E63" s="162"/>
      <c r="F63" s="162"/>
      <c r="G63" s="162"/>
      <c r="H63" s="16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162"/>
      <c r="B64" s="162"/>
      <c r="C64" s="162"/>
      <c r="D64" s="162"/>
      <c r="E64" s="162"/>
      <c r="F64" s="162"/>
      <c r="G64" s="162"/>
      <c r="H64" s="16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162"/>
      <c r="B65" s="162"/>
      <c r="C65" s="162"/>
      <c r="D65" s="162"/>
      <c r="E65" s="162"/>
      <c r="F65" s="162"/>
      <c r="G65" s="162"/>
      <c r="H65" s="16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162"/>
      <c r="B66" s="162"/>
      <c r="C66" s="162"/>
      <c r="D66" s="162"/>
      <c r="E66" s="162"/>
      <c r="F66" s="162"/>
      <c r="G66" s="162"/>
      <c r="H66" s="16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162"/>
      <c r="B67" s="162"/>
      <c r="C67" s="162"/>
      <c r="D67" s="162"/>
      <c r="E67" s="162"/>
      <c r="F67" s="162"/>
      <c r="G67" s="162"/>
      <c r="H67" s="16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162"/>
      <c r="B68" s="162"/>
      <c r="C68" s="162"/>
      <c r="D68" s="162"/>
      <c r="E68" s="162"/>
      <c r="F68" s="162"/>
      <c r="G68" s="162"/>
      <c r="H68" s="16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162"/>
      <c r="B69" s="162"/>
      <c r="C69" s="162"/>
      <c r="D69" s="162"/>
      <c r="E69" s="162"/>
      <c r="F69" s="162"/>
      <c r="G69" s="162"/>
      <c r="H69" s="16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>
      <c r="A70" s="162"/>
      <c r="B70" s="162"/>
      <c r="C70" s="162"/>
      <c r="D70" s="162"/>
      <c r="E70" s="162"/>
      <c r="F70" s="162"/>
      <c r="G70" s="162"/>
      <c r="H70" s="16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>
      <c r="A71" s="162"/>
      <c r="B71" s="162"/>
      <c r="C71" s="162"/>
      <c r="D71" s="162"/>
      <c r="E71" s="162"/>
      <c r="F71" s="162"/>
      <c r="G71" s="162"/>
      <c r="H71" s="16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>
      <c r="A72" s="162"/>
      <c r="B72" s="162"/>
      <c r="C72" s="162"/>
      <c r="D72" s="162"/>
      <c r="E72" s="162"/>
      <c r="F72" s="162"/>
      <c r="G72" s="162"/>
      <c r="H72" s="16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>
      <c r="A73" s="162"/>
      <c r="B73" s="162"/>
      <c r="C73" s="162"/>
      <c r="D73" s="162"/>
      <c r="E73" s="162"/>
      <c r="F73" s="162"/>
      <c r="G73" s="162"/>
      <c r="H73" s="16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>
      <c r="A74" s="162"/>
      <c r="B74" s="162"/>
      <c r="C74" s="162"/>
      <c r="D74" s="162"/>
      <c r="E74" s="162"/>
      <c r="F74" s="162"/>
      <c r="G74" s="162"/>
      <c r="H74" s="16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11" ht="12.75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</row>
    <row r="76" spans="1:11" ht="12.75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</row>
    <row r="77" spans="1:11" ht="12.75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</row>
    <row r="78" spans="1:11" ht="12.75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</row>
    <row r="79" spans="1:11" ht="12.7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</row>
    <row r="80" spans="1:11" ht="12.75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</row>
    <row r="81" spans="1:11" ht="12.75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</row>
    <row r="82" spans="1:11" ht="12.75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</row>
    <row r="83" spans="1:11" ht="12.75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</row>
    <row r="84" spans="1:11" ht="12.75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</row>
    <row r="85" spans="1:11" ht="12.7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</row>
    <row r="86" spans="1:11" ht="12.7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</row>
    <row r="87" spans="1:11" ht="12.75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</row>
    <row r="88" spans="1:11" ht="12.7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</row>
    <row r="89" spans="1:11" ht="12.7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</row>
    <row r="90" spans="1:11" ht="12.7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</row>
    <row r="91" spans="1:11" ht="12.7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</row>
    <row r="92" spans="1:11" ht="12.7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</row>
    <row r="93" spans="1:11" ht="12.7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</row>
    <row r="94" spans="1:11" ht="12.7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</row>
    <row r="95" spans="1:11" ht="12.7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</row>
    <row r="96" spans="1:11" ht="12.75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</row>
    <row r="97" spans="1:11" ht="12.75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</row>
    <row r="98" spans="1:11" ht="12.75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</row>
    <row r="99" spans="1:11" ht="12.75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</row>
    <row r="100" spans="1:11" ht="12.75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</row>
    <row r="101" spans="1:11" ht="12.75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</row>
    <row r="102" spans="1:11" ht="12.75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</row>
    <row r="103" spans="1:11" ht="12.75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</row>
    <row r="104" spans="1:11" ht="12.75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</row>
    <row r="105" spans="1:11" ht="12.75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</row>
    <row r="106" spans="1:11" ht="12.75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</row>
    <row r="107" spans="1:11" ht="12.75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</row>
    <row r="108" spans="1:11" ht="12.7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</row>
    <row r="109" spans="1:11" ht="12.75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</row>
    <row r="110" spans="1:11" ht="12.75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</row>
    <row r="111" spans="1:11" ht="12.7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</row>
    <row r="112" spans="1:11" ht="12.75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</row>
    <row r="113" spans="1:11" ht="12.75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</row>
    <row r="114" spans="1:11" ht="12.75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</row>
    <row r="115" spans="1:11" ht="12.75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</row>
    <row r="116" spans="1:11" ht="12.75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</row>
    <row r="117" spans="1:11" ht="12.75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</row>
    <row r="118" spans="1:11" ht="12.75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</row>
    <row r="119" spans="1:11" ht="12.75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</row>
    <row r="120" spans="1:11" ht="12.75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</row>
    <row r="121" spans="1:11" ht="12.75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</row>
    <row r="122" spans="1:11" ht="12.75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</row>
    <row r="123" spans="1:11" ht="12.75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</row>
    <row r="124" spans="1:11" ht="12.75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</row>
    <row r="125" spans="1:11" ht="12.75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</row>
    <row r="126" spans="1:11" ht="12.75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</row>
    <row r="127" spans="1:11" ht="12.75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</row>
    <row r="128" spans="1:11" ht="12.75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</row>
    <row r="129" spans="1:11" ht="12.75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</row>
    <row r="130" spans="1:11" ht="12.75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</row>
    <row r="131" spans="1:11" ht="12.75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</row>
    <row r="132" spans="1:11" ht="12.75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</row>
    <row r="133" spans="1:11" ht="12.75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</row>
    <row r="134" spans="1:11" ht="12.75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</row>
    <row r="135" spans="1:11" ht="12.75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</row>
    <row r="136" spans="1:11" ht="12.75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</row>
    <row r="137" spans="1:11" ht="12.75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</row>
    <row r="138" spans="1:11" ht="12.75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</row>
    <row r="139" spans="1:11" ht="12.75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</row>
    <row r="140" spans="1:11" ht="12.75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</row>
    <row r="141" spans="1:11" ht="12.75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</row>
    <row r="142" spans="1:11" ht="12.75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</row>
    <row r="143" spans="1:11" ht="12.75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</row>
    <row r="144" spans="1:11" ht="12.75">
      <c r="A144" s="16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</row>
    <row r="145" spans="1:11" ht="12.7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</row>
    <row r="146" spans="1:11" ht="12.75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</row>
    <row r="147" spans="1:11" ht="12.75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</row>
    <row r="148" spans="1:11" ht="12.75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</row>
    <row r="149" spans="1:11" ht="12.75">
      <c r="A149" s="16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</row>
    <row r="150" spans="1:11" ht="12.75">
      <c r="A150" s="16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</row>
    <row r="151" spans="1:11" ht="12.75">
      <c r="A151" s="16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</row>
    <row r="152" spans="1:11" ht="12.75">
      <c r="A152" s="16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</row>
    <row r="153" spans="1:11" ht="12.75">
      <c r="A153" s="16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</row>
    <row r="154" spans="1:11" ht="12.75">
      <c r="A154" s="16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</row>
    <row r="155" spans="1:11" ht="12.75">
      <c r="A155" s="16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</row>
    <row r="156" spans="1:11" ht="12.75">
      <c r="A156" s="16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</row>
    <row r="157" spans="1:11" ht="12.75">
      <c r="A157" s="16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</row>
    <row r="158" spans="1:11" ht="12.75">
      <c r="A158" s="16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</row>
    <row r="159" spans="1:11" ht="12.75">
      <c r="A159" s="16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</row>
    <row r="160" spans="1:11" ht="12.75">
      <c r="A160" s="16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</row>
    <row r="161" spans="1:11" ht="12.75">
      <c r="A161" s="16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</row>
    <row r="162" spans="1:11" ht="12.75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</row>
    <row r="163" spans="1:11" ht="12.75">
      <c r="A163" s="16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</row>
    <row r="164" spans="1:11" ht="12.75">
      <c r="A164" s="16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</row>
    <row r="165" spans="1:11" ht="12.75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</row>
    <row r="166" spans="1:11" ht="12.75">
      <c r="A166" s="16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</row>
    <row r="167" spans="1:11" ht="12.75">
      <c r="A167" s="16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</row>
    <row r="168" spans="1:11" ht="12.75">
      <c r="A168" s="16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</row>
    <row r="169" spans="1:11" ht="12.75">
      <c r="A169" s="16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</row>
    <row r="170" spans="1:11" ht="12.75">
      <c r="A170" s="16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</row>
    <row r="171" spans="1:11" ht="12.75">
      <c r="A171" s="16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</row>
    <row r="172" spans="1:11" ht="12.75">
      <c r="A172" s="16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</row>
    <row r="173" spans="1:11" ht="12.75">
      <c r="A173" s="16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</row>
    <row r="174" spans="1:11" ht="12.75">
      <c r="A174" s="16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</row>
    <row r="175" spans="1:11" ht="12.75">
      <c r="A175" s="16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</row>
    <row r="176" spans="1:11" ht="12.75">
      <c r="A176" s="16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</row>
    <row r="177" spans="1:11" ht="12.75">
      <c r="A177" s="16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</row>
    <row r="178" spans="1:11" ht="12.75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</row>
    <row r="179" spans="1:11" ht="12.75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</row>
    <row r="180" spans="1:11" ht="12.75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</row>
    <row r="181" spans="1:11" ht="12.75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</row>
    <row r="182" spans="1:11" ht="12.75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</row>
    <row r="183" spans="1:11" ht="12.75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</row>
    <row r="184" spans="1:11" ht="12.75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</row>
    <row r="185" spans="1:11" ht="12.75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</row>
    <row r="186" spans="1:11" ht="12.75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</row>
    <row r="187" spans="1:11" ht="12.75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</row>
    <row r="188" spans="1:11" ht="12.75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</row>
    <row r="189" spans="1:11" ht="12.75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</row>
    <row r="190" spans="1:11" ht="12.75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</row>
    <row r="191" spans="1:11" ht="12.75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</row>
    <row r="192" spans="1:11" ht="12.75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</row>
    <row r="193" spans="1:11" ht="12.75">
      <c r="A193" s="162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</row>
    <row r="194" spans="1:11" ht="12.75">
      <c r="A194" s="162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</row>
    <row r="195" spans="1:11" ht="12.75">
      <c r="A195" s="162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</row>
    <row r="196" spans="1:11" ht="12.75">
      <c r="A196" s="162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</row>
    <row r="197" spans="1:11" ht="12.75">
      <c r="A197" s="162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</row>
    <row r="198" spans="1:11" ht="12.75">
      <c r="A198" s="162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</row>
    <row r="199" spans="1:11" ht="12.75">
      <c r="A199" s="162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</row>
    <row r="200" spans="1:11" ht="12.75">
      <c r="A200" s="162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</row>
    <row r="201" spans="1:11" ht="12.75">
      <c r="A201" s="162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</row>
    <row r="202" spans="1:11" ht="12.75">
      <c r="A202" s="162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</row>
    <row r="203" spans="1:11" ht="12.75">
      <c r="A203" s="162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</row>
    <row r="204" spans="1:11" ht="12.75">
      <c r="A204" s="162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</row>
    <row r="205" spans="1:11" ht="12.75">
      <c r="A205" s="162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</row>
    <row r="206" spans="1:11" ht="12.75">
      <c r="A206" s="162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</row>
    <row r="207" spans="1:11" ht="12.75">
      <c r="A207" s="162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</row>
    <row r="208" spans="1:11" ht="12.75">
      <c r="A208" s="162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</row>
    <row r="209" spans="1:11" ht="12.75">
      <c r="A209" s="162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</row>
    <row r="210" spans="1:11" ht="12.75">
      <c r="A210" s="162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</row>
    <row r="211" spans="1:11" ht="12.75">
      <c r="A211" s="162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</row>
    <row r="212" spans="1:11" ht="12.75">
      <c r="A212" s="162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</row>
    <row r="213" spans="1:11" ht="12.75">
      <c r="A213" s="162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</row>
    <row r="214" spans="1:11" ht="12.75">
      <c r="A214" s="162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</row>
    <row r="215" spans="1:11" ht="12.75">
      <c r="A215" s="162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</row>
    <row r="216" spans="1:11" ht="12.75">
      <c r="A216" s="162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</row>
    <row r="217" spans="1:11" ht="12.75">
      <c r="A217" s="162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</row>
    <row r="218" spans="1:11" ht="12.75">
      <c r="A218" s="162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</row>
    <row r="219" spans="1:11" ht="12.75">
      <c r="A219" s="16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</row>
    <row r="220" spans="1:11" ht="12.75">
      <c r="A220" s="162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</row>
    <row r="221" spans="1:11" ht="12.75">
      <c r="A221" s="162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</row>
    <row r="222" spans="1:11" ht="12.75">
      <c r="A222" s="162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</row>
    <row r="223" spans="1:11" ht="12.75">
      <c r="A223" s="162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</row>
    <row r="224" spans="1:11" ht="12.75">
      <c r="A224" s="162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</row>
    <row r="225" spans="1:11" ht="12.75">
      <c r="A225" s="162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</row>
    <row r="226" spans="1:11" ht="12.75">
      <c r="A226" s="162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</row>
    <row r="227" spans="1:11" ht="12.75">
      <c r="A227" s="162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</row>
    <row r="228" spans="1:11" ht="12.75">
      <c r="A228" s="162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</row>
    <row r="229" spans="1:11" ht="12.75">
      <c r="A229" s="162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</row>
    <row r="230" spans="1:11" ht="12.75">
      <c r="A230" s="162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</row>
    <row r="231" spans="1:11" ht="12.75">
      <c r="A231" s="162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</row>
    <row r="232" spans="1:11" ht="12.75">
      <c r="A232" s="162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</row>
    <row r="233" spans="1:11" ht="12.75">
      <c r="A233" s="162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</row>
    <row r="234" spans="1:11" ht="12.75">
      <c r="A234" s="162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</row>
    <row r="235" spans="1:11" ht="12.75">
      <c r="A235" s="162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</row>
    <row r="236" spans="1:11" ht="12.75">
      <c r="A236" s="162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</row>
    <row r="237" spans="1:11" ht="12.75">
      <c r="A237" s="162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</row>
    <row r="238" spans="1:11" ht="12.75">
      <c r="A238" s="162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</row>
    <row r="239" spans="1:11" ht="12.75">
      <c r="A239" s="162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</row>
    <row r="240" spans="1:11" ht="12.75">
      <c r="A240" s="162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</row>
    <row r="241" spans="1:11" ht="12.75">
      <c r="A241" s="162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</row>
    <row r="242" spans="1:11" ht="12.75">
      <c r="A242" s="162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</row>
    <row r="243" spans="1:11" ht="12.75">
      <c r="A243" s="162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</row>
    <row r="244" spans="1:11" ht="12.75">
      <c r="A244" s="162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</row>
    <row r="245" spans="1:11" ht="12.75">
      <c r="A245" s="16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</row>
    <row r="246" spans="1:11" ht="12.75">
      <c r="A246" s="16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</row>
    <row r="247" spans="1:11" ht="12.75">
      <c r="A247" s="162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</row>
    <row r="248" spans="1:11" ht="12.75">
      <c r="A248" s="162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</row>
    <row r="249" spans="1:11" ht="12.75">
      <c r="A249" s="162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</row>
    <row r="250" spans="1:11" ht="12.75">
      <c r="A250" s="162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</row>
    <row r="251" spans="1:11" ht="12.75">
      <c r="A251" s="162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</row>
    <row r="252" spans="1:11" ht="12.75">
      <c r="A252" s="162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</row>
    <row r="253" spans="1:11" ht="12.75">
      <c r="A253" s="162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</row>
    <row r="254" spans="1:11" ht="12.75">
      <c r="A254" s="162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</row>
    <row r="255" spans="1:11" ht="12.75">
      <c r="A255" s="162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</row>
    <row r="256" spans="1:11" ht="12.75">
      <c r="A256" s="162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</row>
    <row r="257" spans="1:11" ht="12.75">
      <c r="A257" s="162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</row>
    <row r="258" spans="1:11" ht="12.75">
      <c r="A258" s="162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</row>
    <row r="259" spans="1:11" ht="12.75">
      <c r="A259" s="162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</row>
    <row r="260" spans="1:11" ht="12.75">
      <c r="A260" s="162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</row>
    <row r="261" spans="1:11" ht="12.75">
      <c r="A261" s="162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</row>
    <row r="262" spans="1:11" ht="12.75">
      <c r="A262" s="162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</row>
    <row r="263" spans="1:11" ht="12.75">
      <c r="A263" s="162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</row>
    <row r="264" spans="1:11" ht="12.75">
      <c r="A264" s="162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</row>
    <row r="265" spans="1:11" ht="12.75">
      <c r="A265" s="162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</row>
    <row r="266" spans="1:11" ht="12.75">
      <c r="A266" s="162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</row>
    <row r="267" spans="1:11" ht="12.75">
      <c r="A267" s="162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</row>
    <row r="268" spans="1:11" ht="12.75">
      <c r="A268" s="162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</row>
    <row r="269" spans="1:11" ht="12.75">
      <c r="A269" s="162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</row>
    <row r="270" spans="1:11" ht="12.75">
      <c r="A270" s="162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</row>
    <row r="271" spans="1:11" ht="12.75">
      <c r="A271" s="162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</row>
    <row r="272" spans="1:11" ht="12.75">
      <c r="A272" s="16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</row>
    <row r="273" spans="1:11" ht="12.75">
      <c r="A273" s="16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</row>
    <row r="274" spans="1:11" ht="12.75">
      <c r="A274" s="162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</row>
  </sheetData>
  <mergeCells count="19">
    <mergeCell ref="B9:C9"/>
    <mergeCell ref="C14:D14"/>
    <mergeCell ref="A6:A7"/>
    <mergeCell ref="G6:G7"/>
    <mergeCell ref="F6:F7"/>
    <mergeCell ref="B6:B7"/>
    <mergeCell ref="C6:C7"/>
    <mergeCell ref="D6:D7"/>
    <mergeCell ref="E6:E7"/>
    <mergeCell ref="A17:B17"/>
    <mergeCell ref="C17:E17"/>
    <mergeCell ref="F17:H17"/>
    <mergeCell ref="C1:E1"/>
    <mergeCell ref="C2:E2"/>
    <mergeCell ref="C3:E3"/>
    <mergeCell ref="B1:B2"/>
    <mergeCell ref="A16:B16"/>
    <mergeCell ref="A5:H5"/>
    <mergeCell ref="H6:H7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V42"/>
  <sheetViews>
    <sheetView rightToLeft="1" zoomScale="70" zoomScaleNormal="70" workbookViewId="0" topLeftCell="A1">
      <selection activeCell="H1" sqref="A1:H3"/>
    </sheetView>
  </sheetViews>
  <sheetFormatPr defaultColWidth="9.140625" defaultRowHeight="12.75"/>
  <cols>
    <col min="1" max="1" width="4.57421875" style="0" customWidth="1"/>
    <col min="2" max="2" width="47.7109375" style="0" customWidth="1"/>
    <col min="3" max="3" width="12.7109375" style="0" customWidth="1"/>
    <col min="4" max="4" width="7.7109375" style="0" customWidth="1"/>
    <col min="5" max="5" width="12.7109375" style="0" customWidth="1"/>
    <col min="6" max="6" width="10.7109375" style="0" customWidth="1"/>
    <col min="7" max="7" width="15.7109375" style="0" customWidth="1"/>
    <col min="8" max="8" width="17.28125" style="0" customWidth="1"/>
  </cols>
  <sheetData>
    <row r="1" spans="1:22" ht="18" customHeight="1">
      <c r="A1" s="13"/>
      <c r="B1" s="312" t="s">
        <v>194</v>
      </c>
      <c r="C1" s="319" t="s">
        <v>188</v>
      </c>
      <c r="D1" s="319"/>
      <c r="E1" s="319"/>
      <c r="F1" s="18"/>
      <c r="G1" s="18" t="s">
        <v>190</v>
      </c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 customHeight="1">
      <c r="A2" s="15"/>
      <c r="B2" s="313"/>
      <c r="C2" s="320" t="s">
        <v>193</v>
      </c>
      <c r="D2" s="320"/>
      <c r="E2" s="320"/>
      <c r="F2" s="20"/>
      <c r="G2" s="20" t="s">
        <v>191</v>
      </c>
      <c r="H2" s="259" t="s">
        <v>67</v>
      </c>
      <c r="I2" s="26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 customHeight="1" thickBot="1">
      <c r="A3" s="16"/>
      <c r="B3" s="33" t="s">
        <v>195</v>
      </c>
      <c r="C3" s="318" t="s">
        <v>189</v>
      </c>
      <c r="D3" s="318"/>
      <c r="E3" s="318"/>
      <c r="F3" s="23"/>
      <c r="G3" s="23" t="s">
        <v>192</v>
      </c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9:22" ht="7.5" customHeight="1" thickBot="1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31.5" customHeight="1" thickBot="1">
      <c r="A5" s="416" t="s">
        <v>163</v>
      </c>
      <c r="B5" s="417"/>
      <c r="C5" s="417"/>
      <c r="D5" s="417"/>
      <c r="E5" s="417"/>
      <c r="F5" s="417"/>
      <c r="G5" s="417"/>
      <c r="H5" s="4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>
      <c r="A6" s="422" t="s">
        <v>184</v>
      </c>
      <c r="B6" s="413" t="s">
        <v>183</v>
      </c>
      <c r="C6" s="419" t="s">
        <v>237</v>
      </c>
      <c r="D6" s="414" t="s">
        <v>238</v>
      </c>
      <c r="E6" s="414" t="s">
        <v>166</v>
      </c>
      <c r="F6" s="414" t="s">
        <v>239</v>
      </c>
      <c r="G6" s="412" t="s">
        <v>167</v>
      </c>
      <c r="H6" s="420" t="s"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8.75" customHeight="1" thickBot="1">
      <c r="A7" s="423"/>
      <c r="B7" s="413"/>
      <c r="C7" s="419"/>
      <c r="D7" s="415"/>
      <c r="E7" s="415"/>
      <c r="F7" s="415"/>
      <c r="G7" s="413"/>
      <c r="H7" s="4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 customHeight="1" thickBot="1">
      <c r="A8" s="45"/>
      <c r="B8" s="58"/>
      <c r="C8" s="59"/>
      <c r="D8" s="60"/>
      <c r="E8" s="61"/>
      <c r="F8" s="62"/>
      <c r="G8" s="63"/>
      <c r="H8" s="6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36.75" customHeight="1" thickBot="1">
      <c r="A9" s="142"/>
      <c r="B9" s="410" t="s">
        <v>224</v>
      </c>
      <c r="C9" s="411"/>
      <c r="D9" s="21"/>
      <c r="E9" s="26"/>
      <c r="F9" s="24"/>
      <c r="G9" s="25"/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31.5" customHeight="1">
      <c r="A10" s="57">
        <v>1</v>
      </c>
      <c r="B10" s="98" t="s">
        <v>73</v>
      </c>
      <c r="C10" s="80" t="s">
        <v>279</v>
      </c>
      <c r="D10" s="78" t="s">
        <v>245</v>
      </c>
      <c r="E10" s="69">
        <v>203500</v>
      </c>
      <c r="F10" s="50">
        <f>'[2]متره ص(12)'!$K$19</f>
        <v>9.39</v>
      </c>
      <c r="G10" s="51">
        <f aca="true" t="shared" si="0" ref="G10:G17">ROUND(E10*F10,0)</f>
        <v>1910865</v>
      </c>
      <c r="H10" s="2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31.5" customHeight="1">
      <c r="A11" s="57">
        <v>2</v>
      </c>
      <c r="B11" s="98" t="s">
        <v>74</v>
      </c>
      <c r="C11" s="82" t="s">
        <v>107</v>
      </c>
      <c r="D11" s="78" t="s">
        <v>245</v>
      </c>
      <c r="E11" s="69">
        <v>256500</v>
      </c>
      <c r="F11" s="123">
        <f>'[2]متره ص(13)'!$K$38</f>
        <v>10.049000000000001</v>
      </c>
      <c r="G11" s="68">
        <f t="shared" si="0"/>
        <v>2577569</v>
      </c>
      <c r="H11" s="2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31.5" customHeight="1">
      <c r="A12" s="57">
        <v>3</v>
      </c>
      <c r="B12" s="98" t="s">
        <v>75</v>
      </c>
      <c r="C12" s="80" t="s">
        <v>108</v>
      </c>
      <c r="D12" s="78" t="s">
        <v>245</v>
      </c>
      <c r="E12" s="69">
        <v>278500</v>
      </c>
      <c r="F12" s="123">
        <f>'[2]متره ص(14)'!$K$38</f>
        <v>55.125</v>
      </c>
      <c r="G12" s="68">
        <f t="shared" si="0"/>
        <v>15352313</v>
      </c>
      <c r="H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31.5" customHeight="1">
      <c r="A13" s="57">
        <v>4</v>
      </c>
      <c r="B13" s="99" t="s">
        <v>76</v>
      </c>
      <c r="C13" s="82" t="s">
        <v>280</v>
      </c>
      <c r="D13" s="78" t="s">
        <v>245</v>
      </c>
      <c r="E13" s="69">
        <v>243000</v>
      </c>
      <c r="F13" s="123">
        <f>'[2]متره ص(14)'!$K$42</f>
        <v>10.244</v>
      </c>
      <c r="G13" s="68">
        <f t="shared" si="0"/>
        <v>2489292</v>
      </c>
      <c r="H13" s="2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8" s="97" customFormat="1" ht="31.5" customHeight="1">
      <c r="A14" s="92">
        <v>5</v>
      </c>
      <c r="B14" s="99" t="s">
        <v>110</v>
      </c>
      <c r="C14" s="95" t="s">
        <v>281</v>
      </c>
      <c r="D14" s="93" t="s">
        <v>245</v>
      </c>
      <c r="E14" s="94">
        <v>7480</v>
      </c>
      <c r="F14" s="124">
        <f>'[2]متره ص(15)'!$K$13</f>
        <v>19.439</v>
      </c>
      <c r="G14" s="68">
        <f t="shared" si="0"/>
        <v>145404</v>
      </c>
      <c r="H14" s="96"/>
    </row>
    <row r="15" spans="1:22" ht="31.5" customHeight="1">
      <c r="A15" s="57">
        <v>6</v>
      </c>
      <c r="B15" s="100" t="s">
        <v>111</v>
      </c>
      <c r="C15" s="89" t="s">
        <v>282</v>
      </c>
      <c r="D15" s="78" t="s">
        <v>245</v>
      </c>
      <c r="E15" s="69">
        <v>1990</v>
      </c>
      <c r="F15" s="123">
        <f>'[2]متره ص(15)'!$K$16</f>
        <v>10.244</v>
      </c>
      <c r="G15" s="51">
        <f t="shared" si="0"/>
        <v>20386</v>
      </c>
      <c r="H15" s="2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31.5" customHeight="1">
      <c r="A16" s="57">
        <v>7</v>
      </c>
      <c r="B16" s="100" t="s">
        <v>112</v>
      </c>
      <c r="C16" s="89" t="s">
        <v>182</v>
      </c>
      <c r="D16" s="78" t="s">
        <v>288</v>
      </c>
      <c r="E16" s="69">
        <v>4230</v>
      </c>
      <c r="F16" s="69">
        <v>0</v>
      </c>
      <c r="G16" s="51">
        <f t="shared" si="0"/>
        <v>0</v>
      </c>
      <c r="H16" s="2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31.5" customHeight="1" thickBot="1">
      <c r="A17" s="57">
        <v>8</v>
      </c>
      <c r="B17" s="100" t="s">
        <v>113</v>
      </c>
      <c r="C17" s="89" t="s">
        <v>283</v>
      </c>
      <c r="D17" s="78" t="s">
        <v>245</v>
      </c>
      <c r="E17" s="69">
        <v>3560</v>
      </c>
      <c r="F17" s="69">
        <f>'[2]متره ص(15)'!$K$19</f>
        <v>55.125</v>
      </c>
      <c r="G17" s="68">
        <f t="shared" si="0"/>
        <v>196245</v>
      </c>
      <c r="H17" s="2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31.5" customHeight="1" thickBot="1">
      <c r="A18" s="431"/>
      <c r="B18" s="435"/>
      <c r="C18" s="408" t="s">
        <v>225</v>
      </c>
      <c r="D18" s="409"/>
      <c r="E18" s="188"/>
      <c r="F18" s="188"/>
      <c r="G18" s="189">
        <f>SUM(G10:G17)</f>
        <v>22692074</v>
      </c>
      <c r="H18" s="20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39" customHeight="1" thickBot="1">
      <c r="A19" s="424" t="s">
        <v>185</v>
      </c>
      <c r="B19" s="425"/>
      <c r="C19" s="426" t="s">
        <v>186</v>
      </c>
      <c r="D19" s="427"/>
      <c r="E19" s="425"/>
      <c r="F19" s="434" t="s">
        <v>187</v>
      </c>
      <c r="G19" s="434"/>
      <c r="H19" s="42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8" ht="31.5" customHeight="1">
      <c r="A20" s="1"/>
      <c r="B20" s="1"/>
      <c r="C20" s="1"/>
      <c r="D20" s="1"/>
      <c r="E20" s="1"/>
      <c r="F20" s="1"/>
      <c r="G20" s="1"/>
      <c r="H20" s="1"/>
    </row>
    <row r="21" spans="1:8" ht="31.5" customHeight="1">
      <c r="A21" s="1"/>
      <c r="B21" s="1"/>
      <c r="C21" s="1"/>
      <c r="D21" s="1"/>
      <c r="E21" s="1"/>
      <c r="F21" s="1"/>
      <c r="G21" s="1"/>
      <c r="H21" s="1"/>
    </row>
    <row r="22" spans="1:8" ht="31.5" customHeight="1">
      <c r="A22" s="1"/>
      <c r="B22" s="1"/>
      <c r="C22" s="1"/>
      <c r="D22" s="1"/>
      <c r="E22" s="1"/>
      <c r="F22" s="1"/>
      <c r="G22" s="1"/>
      <c r="H22" s="1"/>
    </row>
    <row r="23" spans="1:8" ht="31.5" customHeight="1">
      <c r="A23" s="1"/>
      <c r="B23" s="1"/>
      <c r="C23" s="1"/>
      <c r="D23" s="1"/>
      <c r="E23" s="1"/>
      <c r="F23" s="1"/>
      <c r="G23" s="1"/>
      <c r="H23" s="1"/>
    </row>
    <row r="24" spans="1:8" ht="31.5" customHeight="1">
      <c r="A24" s="1"/>
      <c r="B24" s="1"/>
      <c r="C24" s="1"/>
      <c r="D24" s="1"/>
      <c r="E24" s="1"/>
      <c r="F24" s="1"/>
      <c r="G24" s="1"/>
      <c r="H24" s="1"/>
    </row>
    <row r="25" spans="1:8" ht="31.5" customHeight="1">
      <c r="A25" s="1"/>
      <c r="B25" s="1"/>
      <c r="C25" s="1"/>
      <c r="D25" s="1"/>
      <c r="E25" s="1"/>
      <c r="F25" s="1"/>
      <c r="G25" s="1"/>
      <c r="H25" s="1"/>
    </row>
    <row r="26" spans="1:8" ht="31.5" customHeight="1">
      <c r="A26" s="1"/>
      <c r="B26" s="1"/>
      <c r="C26" s="1"/>
      <c r="D26" s="1"/>
      <c r="E26" s="1"/>
      <c r="F26" s="1"/>
      <c r="G26" s="1"/>
      <c r="H26" s="1"/>
    </row>
    <row r="27" spans="1:8" ht="31.5" customHeight="1">
      <c r="A27" s="1"/>
      <c r="B27" s="1"/>
      <c r="C27" s="1"/>
      <c r="D27" s="1"/>
      <c r="E27" s="1"/>
      <c r="F27" s="1"/>
      <c r="G27" s="1"/>
      <c r="H27" s="1"/>
    </row>
    <row r="28" spans="1:8" ht="31.5" customHeight="1">
      <c r="A28" s="1"/>
      <c r="B28" s="1"/>
      <c r="C28" s="1"/>
      <c r="D28" s="1"/>
      <c r="E28" s="1"/>
      <c r="F28" s="1"/>
      <c r="G28" s="1"/>
      <c r="H28" s="1"/>
    </row>
    <row r="29" spans="1:8" ht="31.5" customHeight="1">
      <c r="A29" s="1"/>
      <c r="B29" s="1"/>
      <c r="C29" s="1"/>
      <c r="D29" s="1"/>
      <c r="E29" s="1"/>
      <c r="F29" s="1"/>
      <c r="G29" s="1"/>
      <c r="H29" s="1"/>
    </row>
    <row r="30" spans="1:8" ht="31.5" customHeight="1">
      <c r="A30" s="1"/>
      <c r="B30" s="1"/>
      <c r="C30" s="1"/>
      <c r="D30" s="1"/>
      <c r="E30" s="1"/>
      <c r="F30" s="1"/>
      <c r="G30" s="1"/>
      <c r="H30" s="1"/>
    </row>
    <row r="31" spans="1:8" ht="31.5" customHeight="1">
      <c r="A31" s="1"/>
      <c r="B31" s="1"/>
      <c r="C31" s="1"/>
      <c r="D31" s="1"/>
      <c r="E31" s="1"/>
      <c r="F31" s="1"/>
      <c r="G31" s="1"/>
      <c r="H31" s="1"/>
    </row>
    <row r="32" spans="1:8" ht="31.5" customHeight="1">
      <c r="A32" s="1"/>
      <c r="B32" s="1"/>
      <c r="C32" s="1"/>
      <c r="D32" s="1"/>
      <c r="E32" s="1"/>
      <c r="F32" s="1"/>
      <c r="G32" s="1"/>
      <c r="H32" s="1"/>
    </row>
    <row r="33" spans="1:8" ht="31.5" customHeight="1">
      <c r="A33" s="1"/>
      <c r="B33" s="1"/>
      <c r="C33" s="1"/>
      <c r="D33" s="1"/>
      <c r="E33" s="1"/>
      <c r="F33" s="1"/>
      <c r="G33" s="1"/>
      <c r="H33" s="1"/>
    </row>
    <row r="34" spans="1:8" ht="31.5" customHeight="1">
      <c r="A34" s="1"/>
      <c r="B34" s="1"/>
      <c r="C34" s="1"/>
      <c r="D34" s="1"/>
      <c r="E34" s="1"/>
      <c r="F34" s="1"/>
      <c r="G34" s="1"/>
      <c r="H34" s="1"/>
    </row>
    <row r="35" spans="1:8" ht="31.5" customHeight="1">
      <c r="A35" s="1"/>
      <c r="B35" s="1"/>
      <c r="C35" s="1"/>
      <c r="D35" s="1"/>
      <c r="E35" s="1"/>
      <c r="F35" s="1"/>
      <c r="G35" s="1"/>
      <c r="H35" s="1"/>
    </row>
    <row r="36" spans="1:8" ht="31.5" customHeight="1">
      <c r="A36" s="1"/>
      <c r="B36" s="1"/>
      <c r="C36" s="1"/>
      <c r="D36" s="1"/>
      <c r="E36" s="1"/>
      <c r="F36" s="1"/>
      <c r="G36" s="1"/>
      <c r="H36" s="1"/>
    </row>
    <row r="37" spans="1:8" ht="31.5" customHeight="1">
      <c r="A37" s="1"/>
      <c r="B37" s="1"/>
      <c r="C37" s="1"/>
      <c r="D37" s="1"/>
      <c r="E37" s="1"/>
      <c r="F37" s="1"/>
      <c r="G37" s="1"/>
      <c r="H37" s="1"/>
    </row>
    <row r="38" spans="1:8" ht="31.5" customHeight="1">
      <c r="A38" s="1"/>
      <c r="B38" s="1"/>
      <c r="C38" s="1"/>
      <c r="D38" s="1"/>
      <c r="E38" s="1"/>
      <c r="F38" s="1"/>
      <c r="G38" s="1"/>
      <c r="H38" s="1"/>
    </row>
    <row r="39" spans="1:8" ht="31.5" customHeight="1">
      <c r="A39" s="1"/>
      <c r="B39" s="1"/>
      <c r="C39" s="1"/>
      <c r="D39" s="1"/>
      <c r="E39" s="1"/>
      <c r="F39" s="1"/>
      <c r="G39" s="1"/>
      <c r="H39" s="1"/>
    </row>
    <row r="40" spans="1:8" ht="31.5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</sheetData>
  <mergeCells count="19">
    <mergeCell ref="A19:B19"/>
    <mergeCell ref="C19:E19"/>
    <mergeCell ref="F19:H19"/>
    <mergeCell ref="C1:E1"/>
    <mergeCell ref="C2:E2"/>
    <mergeCell ref="C3:E3"/>
    <mergeCell ref="B1:B2"/>
    <mergeCell ref="A18:B18"/>
    <mergeCell ref="A5:H5"/>
    <mergeCell ref="H6:H7"/>
    <mergeCell ref="B9:C9"/>
    <mergeCell ref="C18:D18"/>
    <mergeCell ref="A6:A7"/>
    <mergeCell ref="G6:G7"/>
    <mergeCell ref="F6:F7"/>
    <mergeCell ref="B6:B7"/>
    <mergeCell ref="C6:C7"/>
    <mergeCell ref="D6:D7"/>
    <mergeCell ref="E6:E7"/>
  </mergeCells>
  <printOptions horizontalCentered="1" verticalCentered="1"/>
  <pageMargins left="0.5" right="1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nosazi</dc:creator>
  <cp:keywords/>
  <dc:description/>
  <cp:lastModifiedBy>Omid</cp:lastModifiedBy>
  <cp:lastPrinted>2007-06-01T01:40:53Z</cp:lastPrinted>
  <dcterms:created xsi:type="dcterms:W3CDTF">2002-07-10T04:19:21Z</dcterms:created>
  <dcterms:modified xsi:type="dcterms:W3CDTF">2009-11-09T17:34:14Z</dcterms:modified>
  <cp:category/>
  <cp:version/>
  <cp:contentType/>
  <cp:contentStatus/>
</cp:coreProperties>
</file>